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ersonal Folders\LuAnn University\Week 5 Cash Flows and Budgets\"/>
    </mc:Choice>
  </mc:AlternateContent>
  <xr:revisionPtr revIDLastSave="0" documentId="13_ncr:1_{38B11F49-766D-4A79-B34B-E825EF7A83AA}" xr6:coauthVersionLast="45" xr6:coauthVersionMax="45" xr10:uidLastSave="{00000000-0000-0000-0000-000000000000}"/>
  <bookViews>
    <workbookView xWindow="-103" yWindow="-103" windowWidth="21600" windowHeight="13869" xr2:uid="{7D1D8353-F3A3-4A1A-8D7A-D0BEFC1314ED}"/>
  </bookViews>
  <sheets>
    <sheet name="Budget 2020" sheetId="1" r:id="rId1"/>
    <sheet name="Actual and Projected 2020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8" i="2" l="1"/>
  <c r="O87" i="2"/>
  <c r="O84" i="2"/>
  <c r="O83" i="2"/>
  <c r="O82" i="2"/>
  <c r="O81" i="2"/>
  <c r="O80" i="2"/>
  <c r="O79" i="2"/>
  <c r="O78" i="2"/>
  <c r="O77" i="2"/>
  <c r="I77" i="2"/>
  <c r="G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N62" i="2"/>
  <c r="I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K44" i="2"/>
  <c r="G44" i="2"/>
  <c r="F44" i="2"/>
  <c r="O44" i="2" s="1"/>
  <c r="E44" i="2"/>
  <c r="D44" i="2"/>
  <c r="C44" i="2"/>
  <c r="O43" i="2"/>
  <c r="O42" i="2"/>
  <c r="O41" i="2"/>
  <c r="O40" i="2"/>
  <c r="O39" i="2"/>
  <c r="O38" i="2"/>
  <c r="O37" i="2"/>
  <c r="N36" i="2"/>
  <c r="M36" i="2"/>
  <c r="L36" i="2"/>
  <c r="K36" i="2"/>
  <c r="J36" i="2"/>
  <c r="I36" i="2"/>
  <c r="H36" i="2"/>
  <c r="G36" i="2"/>
  <c r="F36" i="2"/>
  <c r="E36" i="2"/>
  <c r="D36" i="2"/>
  <c r="C36" i="2"/>
  <c r="O36" i="2" s="1"/>
  <c r="N35" i="2"/>
  <c r="M35" i="2"/>
  <c r="L35" i="2"/>
  <c r="K35" i="2"/>
  <c r="J35" i="2"/>
  <c r="I35" i="2"/>
  <c r="H35" i="2"/>
  <c r="G35" i="2"/>
  <c r="F35" i="2"/>
  <c r="E35" i="2"/>
  <c r="D35" i="2"/>
  <c r="C35" i="2"/>
  <c r="O35" i="2" s="1"/>
  <c r="O34" i="2"/>
  <c r="O33" i="2"/>
  <c r="O32" i="2"/>
  <c r="O31" i="2"/>
  <c r="O30" i="2"/>
  <c r="O29" i="2"/>
  <c r="N28" i="2"/>
  <c r="N86" i="2" s="1"/>
  <c r="L28" i="2"/>
  <c r="L86" i="2" s="1"/>
  <c r="K28" i="2"/>
  <c r="K86" i="2" s="1"/>
  <c r="J28" i="2"/>
  <c r="J86" i="2" s="1"/>
  <c r="E28" i="2"/>
  <c r="E86" i="2" s="1"/>
  <c r="E89" i="2" s="1"/>
  <c r="C28" i="2"/>
  <c r="C86" i="2" s="1"/>
  <c r="O27" i="2"/>
  <c r="O26" i="2"/>
  <c r="O25" i="2"/>
  <c r="O16" i="2"/>
  <c r="N16" i="2"/>
  <c r="M16" i="2"/>
  <c r="M28" i="2" s="1"/>
  <c r="M86" i="2" s="1"/>
  <c r="L16" i="2"/>
  <c r="K16" i="2"/>
  <c r="J16" i="2"/>
  <c r="I16" i="2"/>
  <c r="I28" i="2" s="1"/>
  <c r="I86" i="2" s="1"/>
  <c r="H16" i="2"/>
  <c r="H28" i="2" s="1"/>
  <c r="H86" i="2" s="1"/>
  <c r="G16" i="2"/>
  <c r="G28" i="2" s="1"/>
  <c r="G86" i="2" s="1"/>
  <c r="F16" i="2"/>
  <c r="F28" i="2" s="1"/>
  <c r="F86" i="2" s="1"/>
  <c r="E16" i="2"/>
  <c r="D16" i="2"/>
  <c r="D28" i="2" s="1"/>
  <c r="D86" i="2" s="1"/>
  <c r="D89" i="2" s="1"/>
  <c r="C16" i="2"/>
  <c r="O14" i="2"/>
  <c r="O13" i="2"/>
  <c r="D13" i="2"/>
  <c r="D36" i="1"/>
  <c r="E36" i="1"/>
  <c r="F36" i="1"/>
  <c r="G36" i="1"/>
  <c r="H36" i="1"/>
  <c r="I36" i="1"/>
  <c r="J36" i="1"/>
  <c r="K36" i="1"/>
  <c r="L36" i="1"/>
  <c r="M36" i="1"/>
  <c r="N36" i="1"/>
  <c r="D35" i="1"/>
  <c r="E35" i="1"/>
  <c r="F35" i="1"/>
  <c r="G35" i="1"/>
  <c r="H35" i="1"/>
  <c r="I35" i="1"/>
  <c r="J35" i="1"/>
  <c r="K35" i="1"/>
  <c r="L35" i="1"/>
  <c r="M35" i="1"/>
  <c r="N35" i="1"/>
  <c r="C36" i="1"/>
  <c r="C35" i="1"/>
  <c r="O29" i="1"/>
  <c r="O30" i="1"/>
  <c r="O31" i="1"/>
  <c r="O32" i="1"/>
  <c r="O33" i="1"/>
  <c r="O34" i="1"/>
  <c r="O37" i="1"/>
  <c r="O38" i="1"/>
  <c r="O39" i="1"/>
  <c r="O40" i="1"/>
  <c r="O41" i="1"/>
  <c r="O42" i="1"/>
  <c r="O65" i="1"/>
  <c r="O48" i="1"/>
  <c r="O44" i="1"/>
  <c r="O62" i="1"/>
  <c r="O53" i="1"/>
  <c r="O49" i="1"/>
  <c r="O51" i="1"/>
  <c r="O54" i="1"/>
  <c r="O61" i="1"/>
  <c r="O55" i="1"/>
  <c r="O56" i="1"/>
  <c r="O46" i="1"/>
  <c r="O43" i="1"/>
  <c r="O57" i="1"/>
  <c r="O58" i="1"/>
  <c r="O59" i="1"/>
  <c r="O68" i="1"/>
  <c r="O63" i="1"/>
  <c r="O52" i="1"/>
  <c r="O47" i="1"/>
  <c r="O50" i="1"/>
  <c r="O67" i="1"/>
  <c r="O64" i="1"/>
  <c r="O66" i="1"/>
  <c r="O69" i="1"/>
  <c r="O70" i="1"/>
  <c r="O71" i="1"/>
  <c r="O72" i="1"/>
  <c r="O73" i="1"/>
  <c r="O74" i="1"/>
  <c r="O75" i="1"/>
  <c r="O77" i="1"/>
  <c r="O78" i="1"/>
  <c r="O79" i="1"/>
  <c r="O80" i="1"/>
  <c r="O81" i="1"/>
  <c r="O82" i="1"/>
  <c r="O83" i="1"/>
  <c r="G16" i="1"/>
  <c r="H16" i="1"/>
  <c r="I16" i="1"/>
  <c r="J16" i="1"/>
  <c r="K16" i="1"/>
  <c r="L16" i="1"/>
  <c r="M16" i="1"/>
  <c r="N16" i="1"/>
  <c r="C16" i="1"/>
  <c r="O87" i="1"/>
  <c r="O86" i="1"/>
  <c r="O27" i="1"/>
  <c r="O26" i="1"/>
  <c r="O25" i="1"/>
  <c r="F16" i="1"/>
  <c r="E16" i="1"/>
  <c r="D16" i="1"/>
  <c r="D85" i="1" l="1"/>
  <c r="D88" i="1" s="1"/>
  <c r="N85" i="1"/>
  <c r="N88" i="1" s="1"/>
  <c r="O60" i="1"/>
  <c r="M85" i="1"/>
  <c r="M88" i="1" s="1"/>
  <c r="J85" i="1"/>
  <c r="J88" i="1" s="1"/>
  <c r="H85" i="1"/>
  <c r="H88" i="1" s="1"/>
  <c r="I85" i="1"/>
  <c r="I88" i="1" s="1"/>
  <c r="G85" i="1"/>
  <c r="G88" i="1" s="1"/>
  <c r="F85" i="1"/>
  <c r="F88" i="1" s="1"/>
  <c r="O76" i="1"/>
  <c r="O45" i="1"/>
  <c r="K89" i="2"/>
  <c r="J89" i="2"/>
  <c r="L89" i="2"/>
  <c r="N89" i="2"/>
  <c r="C89" i="2"/>
  <c r="C91" i="2" s="1"/>
  <c r="D9" i="2" s="1"/>
  <c r="D91" i="2" s="1"/>
  <c r="E9" i="2" s="1"/>
  <c r="E91" i="2" s="1"/>
  <c r="F9" i="2" s="1"/>
  <c r="O28" i="2"/>
  <c r="O86" i="2" s="1"/>
  <c r="O89" i="2" s="1"/>
  <c r="F89" i="2"/>
  <c r="G89" i="2"/>
  <c r="H89" i="2"/>
  <c r="I89" i="2"/>
  <c r="M89" i="2"/>
  <c r="L85" i="1"/>
  <c r="L88" i="1" s="1"/>
  <c r="K85" i="1"/>
  <c r="K88" i="1" s="1"/>
  <c r="O36" i="1"/>
  <c r="O35" i="1"/>
  <c r="C85" i="1"/>
  <c r="C88" i="1" s="1"/>
  <c r="C90" i="1" s="1"/>
  <c r="D9" i="1" s="1"/>
  <c r="O13" i="1"/>
  <c r="O14" i="1"/>
  <c r="F91" i="2" l="1"/>
  <c r="G9" i="2" s="1"/>
  <c r="G91" i="2" s="1"/>
  <c r="H9" i="2" s="1"/>
  <c r="H91" i="2" s="1"/>
  <c r="I9" i="2" s="1"/>
  <c r="I91" i="2" s="1"/>
  <c r="J9" i="2" s="1"/>
  <c r="J91" i="2" s="1"/>
  <c r="K9" i="2" s="1"/>
  <c r="K91" i="2" s="1"/>
  <c r="L9" i="2" s="1"/>
  <c r="L91" i="2" s="1"/>
  <c r="M9" i="2" s="1"/>
  <c r="M91" i="2" s="1"/>
  <c r="N9" i="2" s="1"/>
  <c r="N91" i="2" s="1"/>
  <c r="O28" i="1"/>
  <c r="O85" i="1" s="1"/>
  <c r="E85" i="1"/>
  <c r="E88" i="1" s="1"/>
  <c r="O16" i="1"/>
  <c r="D90" i="1"/>
  <c r="E9" i="1" s="1"/>
  <c r="O88" i="1" l="1"/>
  <c r="E90" i="1"/>
  <c r="F9" i="1" s="1"/>
  <c r="F90" i="1" l="1"/>
  <c r="G9" i="1" s="1"/>
  <c r="G90" i="1" l="1"/>
  <c r="H9" i="1" s="1"/>
  <c r="H90" i="1" s="1"/>
  <c r="I9" i="1" s="1"/>
  <c r="I90" i="1" l="1"/>
  <c r="J9" i="1" s="1"/>
  <c r="J90" i="1" l="1"/>
  <c r="K9" i="1" s="1"/>
  <c r="K90" i="1" l="1"/>
  <c r="L9" i="1" s="1"/>
  <c r="L90" i="1" l="1"/>
  <c r="M9" i="1" s="1"/>
  <c r="M90" i="1" l="1"/>
  <c r="N9" i="1" s="1"/>
  <c r="N90" i="1" s="1"/>
</calcChain>
</file>

<file path=xl/sharedStrings.xml><?xml version="1.0" encoding="utf-8"?>
<sst xmlns="http://schemas.openxmlformats.org/spreadsheetml/2006/main" count="155" uniqueCount="79">
  <si>
    <t>June</t>
  </si>
  <si>
    <t>July</t>
  </si>
  <si>
    <t>Total</t>
  </si>
  <si>
    <t>Beginning  Cash</t>
  </si>
  <si>
    <t>Rent</t>
  </si>
  <si>
    <t>Health Insurance</t>
  </si>
  <si>
    <t>Advertising</t>
  </si>
  <si>
    <t>Bank Charges</t>
  </si>
  <si>
    <t>General Liab Insu</t>
  </si>
  <si>
    <t>Calendly</t>
  </si>
  <si>
    <t xml:space="preserve">Cell </t>
  </si>
  <si>
    <t>Donation</t>
  </si>
  <si>
    <t>Filing Fees</t>
  </si>
  <si>
    <t>Mailchimp</t>
  </si>
  <si>
    <t>Meals/ Ent</t>
  </si>
  <si>
    <t>Microsoft</t>
  </si>
  <si>
    <t>My Fax</t>
  </si>
  <si>
    <t>Office Supplies</t>
  </si>
  <si>
    <t>Payroll Processing</t>
  </si>
  <si>
    <t>Postage</t>
  </si>
  <si>
    <t>Travel</t>
  </si>
  <si>
    <t>Workman's Comp</t>
  </si>
  <si>
    <t>Zoom</t>
  </si>
  <si>
    <t>Net Inc (dec) in cash</t>
  </si>
  <si>
    <t>Ending Cash</t>
  </si>
  <si>
    <t>Life Insurance</t>
  </si>
  <si>
    <t xml:space="preserve"> </t>
  </si>
  <si>
    <t>COMPANY NAME</t>
  </si>
  <si>
    <t>PLANNED EXPENSES</t>
  </si>
  <si>
    <t>January</t>
  </si>
  <si>
    <t>February</t>
  </si>
  <si>
    <t>March</t>
  </si>
  <si>
    <t>April</t>
  </si>
  <si>
    <t>May</t>
  </si>
  <si>
    <t>August</t>
  </si>
  <si>
    <t>September</t>
  </si>
  <si>
    <t>October</t>
  </si>
  <si>
    <t>November</t>
  </si>
  <si>
    <t>December</t>
  </si>
  <si>
    <t xml:space="preserve">Cash Receipts </t>
  </si>
  <si>
    <t xml:space="preserve">Goods Sold </t>
  </si>
  <si>
    <t>Services Provided</t>
  </si>
  <si>
    <t xml:space="preserve">Car Loan </t>
  </si>
  <si>
    <t xml:space="preserve">Notes Payable </t>
  </si>
  <si>
    <t>Savings transfer</t>
  </si>
  <si>
    <t>Employee Costs:</t>
  </si>
  <si>
    <t xml:space="preserve">Officer Salary </t>
  </si>
  <si>
    <t>Officer Draw</t>
  </si>
  <si>
    <t xml:space="preserve">Employee Salaries </t>
  </si>
  <si>
    <t>State Payroll Taxes</t>
  </si>
  <si>
    <t>Other Benefits</t>
  </si>
  <si>
    <t>Office Costs:</t>
  </si>
  <si>
    <t>General Liability Insurance</t>
  </si>
  <si>
    <t>Auto - Gas</t>
  </si>
  <si>
    <t>Parking &amp; Tolls</t>
  </si>
  <si>
    <t>Computer Expenses</t>
  </si>
  <si>
    <t>Dues and Subscriptions</t>
  </si>
  <si>
    <t>Internet Expense</t>
  </si>
  <si>
    <t>Office Telephone</t>
  </si>
  <si>
    <t>IT Support</t>
  </si>
  <si>
    <t>Legal Fees</t>
  </si>
  <si>
    <t>Bookkeeping Fees</t>
  </si>
  <si>
    <t>Accountant Fees</t>
  </si>
  <si>
    <t>Advertising and Marketing Costs:</t>
  </si>
  <si>
    <t>Web Site Hosting</t>
  </si>
  <si>
    <t>Web site Updates</t>
  </si>
  <si>
    <t xml:space="preserve">Client Gifts </t>
  </si>
  <si>
    <t xml:space="preserve">Printing </t>
  </si>
  <si>
    <t xml:space="preserve">Social Media </t>
  </si>
  <si>
    <t>Software Subscriptions</t>
  </si>
  <si>
    <t xml:space="preserve">Marketing Events </t>
  </si>
  <si>
    <t>CASH WITHDRAWALS BY MONTH</t>
  </si>
  <si>
    <t>CASH RECEIPTS BY MONTH</t>
  </si>
  <si>
    <t>Loan Payments:</t>
  </si>
  <si>
    <t xml:space="preserve">Income Tax Transfer </t>
  </si>
  <si>
    <t>Federal Payroll Taxes (7.65%)</t>
  </si>
  <si>
    <t>Virus Protection</t>
  </si>
  <si>
    <t xml:space="preserve">Cost of Goods Sold </t>
  </si>
  <si>
    <t>ACTUAL AND PLANNED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</si>
</sst>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14999847407452621"/>
      <name val="Calibri"/>
      <family val="1"/>
      <scheme val="minor"/>
    </font>
    <font>
      <sz val="8"/>
      <color theme="1" tint="0.14999847407452621"/>
      <name val="Calibri"/>
      <family val="1"/>
      <scheme val="minor"/>
    </font>
    <font>
      <sz val="28"/>
      <color theme="1" tint="0.14999847407452621"/>
      <name val="Calibri Light"/>
      <family val="2"/>
      <scheme val="major"/>
    </font>
    <font>
      <sz val="18"/>
      <color theme="1" tint="4.9989318521683403E-2"/>
      <name val="Calibri Light"/>
      <family val="2"/>
      <scheme val="major"/>
    </font>
    <font>
      <b/>
      <sz val="28"/>
      <color theme="8" tint="-0.499984740745262"/>
      <name val="Calibri Light"/>
      <family val="2"/>
      <scheme val="major"/>
    </font>
    <font>
      <sz val="12"/>
      <color theme="1" tint="0.14999847407452621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1"/>
      <color theme="1"/>
      <name val="Palatino Linotype"/>
      <family val="1"/>
    </font>
    <font>
      <sz val="11"/>
      <name val="Palatino Linotype"/>
      <family val="1"/>
    </font>
    <font>
      <sz val="11"/>
      <color rgb="FFFF0000"/>
      <name val="Palatino Linotype"/>
      <family val="1"/>
    </font>
    <font>
      <sz val="11"/>
      <color theme="1" tint="0.249977111117893"/>
      <name val="Palatino Linotype"/>
      <family val="1"/>
    </font>
    <font>
      <b/>
      <sz val="11"/>
      <color theme="1"/>
      <name val="Palatino Linotype"/>
      <family val="1"/>
    </font>
    <font>
      <b/>
      <sz val="14"/>
      <color theme="1"/>
      <name val="Palatino Linotype"/>
      <family val="1"/>
    </font>
    <font>
      <sz val="14"/>
      <color theme="1"/>
      <name val="Palatino Linotype"/>
      <family val="1"/>
    </font>
    <font>
      <b/>
      <sz val="14"/>
      <color theme="0"/>
      <name val="Palatino Linotype"/>
      <family val="1"/>
    </font>
    <font>
      <sz val="14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4" tint="0.59996337778862885"/>
      </right>
      <top/>
      <bottom style="thin">
        <color theme="0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0"/>
      </bottom>
      <diagonal/>
    </border>
    <border>
      <left style="thin">
        <color theme="4" tint="0.59996337778862885"/>
      </left>
      <right/>
      <top/>
      <bottom style="thin">
        <color theme="0"/>
      </bottom>
      <diagonal/>
    </border>
    <border>
      <left/>
      <right style="thin">
        <color theme="4" tint="0.59996337778862885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1" applyNumberFormat="1" applyFont="1" applyFill="1"/>
    <xf numFmtId="164" fontId="0" fillId="0" borderId="0" xfId="0" applyNumberFormat="1"/>
    <xf numFmtId="164" fontId="0" fillId="0" borderId="1" xfId="0" applyNumberFormat="1" applyBorder="1"/>
    <xf numFmtId="9" fontId="0" fillId="0" borderId="0" xfId="2" applyFont="1" applyFill="1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4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/>
    <xf numFmtId="44" fontId="4" fillId="0" borderId="0" xfId="0" applyNumberFormat="1" applyFont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left" vertical="center" indent="2"/>
    </xf>
    <xf numFmtId="44" fontId="9" fillId="3" borderId="3" xfId="0" applyNumberFormat="1" applyFont="1" applyFill="1" applyBorder="1" applyAlignment="1">
      <alignment horizontal="center" vertical="center"/>
    </xf>
    <xf numFmtId="44" fontId="9" fillId="3" borderId="4" xfId="0" applyNumberFormat="1" applyFont="1" applyFill="1" applyBorder="1" applyAlignment="1">
      <alignment horizontal="center" vertical="center"/>
    </xf>
    <xf numFmtId="0" fontId="10" fillId="0" borderId="0" xfId="0" applyFont="1"/>
    <xf numFmtId="0" fontId="12" fillId="0" borderId="0" xfId="0" applyFont="1"/>
    <xf numFmtId="164" fontId="11" fillId="0" borderId="0" xfId="1" applyNumberFormat="1" applyFont="1" applyFill="1"/>
    <xf numFmtId="164" fontId="10" fillId="0" borderId="0" xfId="1" applyNumberFormat="1" applyFont="1" applyFill="1"/>
    <xf numFmtId="164" fontId="13" fillId="0" borderId="0" xfId="1" applyNumberFormat="1" applyFont="1" applyFill="1"/>
    <xf numFmtId="164" fontId="14" fillId="0" borderId="0" xfId="1" applyNumberFormat="1" applyFont="1" applyFill="1"/>
    <xf numFmtId="164" fontId="10" fillId="0" borderId="1" xfId="1" applyNumberFormat="1" applyFont="1" applyFill="1" applyBorder="1"/>
    <xf numFmtId="0" fontId="10" fillId="0" borderId="0" xfId="0" applyFont="1" applyFill="1"/>
    <xf numFmtId="0" fontId="11" fillId="0" borderId="0" xfId="0" applyFont="1" applyFill="1"/>
    <xf numFmtId="0" fontId="15" fillId="0" borderId="0" xfId="0" applyFont="1"/>
    <xf numFmtId="164" fontId="15" fillId="0" borderId="0" xfId="1" applyNumberFormat="1" applyFont="1" applyFill="1"/>
    <xf numFmtId="0" fontId="16" fillId="0" borderId="0" xfId="0" applyFont="1"/>
    <xf numFmtId="0" fontId="10" fillId="0" borderId="0" xfId="0" applyFont="1" applyBorder="1"/>
    <xf numFmtId="0" fontId="0" fillId="0" borderId="0" xfId="0" applyBorder="1"/>
    <xf numFmtId="164" fontId="0" fillId="0" borderId="0" xfId="0" applyNumberFormat="1" applyBorder="1"/>
    <xf numFmtId="164" fontId="10" fillId="0" borderId="0" xfId="1" applyNumberFormat="1" applyFont="1" applyFill="1" applyBorder="1"/>
    <xf numFmtId="164" fontId="11" fillId="0" borderId="0" xfId="1" applyNumberFormat="1" applyFont="1" applyFill="1" applyBorder="1"/>
    <xf numFmtId="164" fontId="13" fillId="0" borderId="0" xfId="1" applyNumberFormat="1" applyFont="1" applyFill="1" applyBorder="1"/>
    <xf numFmtId="164" fontId="16" fillId="0" borderId="0" xfId="1" applyNumberFormat="1" applyFont="1" applyFill="1"/>
    <xf numFmtId="0" fontId="17" fillId="3" borderId="5" xfId="0" applyFont="1" applyFill="1" applyBorder="1" applyAlignment="1">
      <alignment horizontal="left" vertical="center" indent="1"/>
    </xf>
    <xf numFmtId="44" fontId="17" fillId="3" borderId="6" xfId="0" applyNumberFormat="1" applyFont="1" applyFill="1" applyBorder="1" applyAlignment="1">
      <alignment horizontal="left" vertical="center"/>
    </xf>
    <xf numFmtId="0" fontId="16" fillId="0" borderId="0" xfId="0" applyFont="1" applyBorder="1"/>
    <xf numFmtId="164" fontId="16" fillId="0" borderId="0" xfId="0" applyNumberFormat="1" applyFont="1" applyBorder="1"/>
    <xf numFmtId="164" fontId="18" fillId="0" borderId="0" xfId="1" applyNumberFormat="1" applyFont="1" applyFill="1"/>
    <xf numFmtId="164" fontId="16" fillId="2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54512</xdr:colOff>
      <xdr:row>0</xdr:row>
      <xdr:rowOff>1</xdr:rowOff>
    </xdr:from>
    <xdr:to>
      <xdr:col>12</xdr:col>
      <xdr:colOff>847725</xdr:colOff>
      <xdr:row>3</xdr:row>
      <xdr:rowOff>45362</xdr:rowOff>
    </xdr:to>
    <xdr:pic>
      <xdr:nvPicPr>
        <xdr:cNvPr id="2" name="Picture 1" descr="Abstract banner" title="Banner 1">
          <a:extLst>
            <a:ext uri="{FF2B5EF4-FFF2-40B4-BE49-F238E27FC236}">
              <a16:creationId xmlns:a16="http://schemas.microsoft.com/office/drawing/2014/main" id="{E3593BB9-E591-43D1-A607-37512BEAA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1887" y="1"/>
          <a:ext cx="5060413" cy="117883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542633</xdr:rowOff>
    </xdr:from>
    <xdr:to>
      <xdr:col>15</xdr:col>
      <xdr:colOff>2931</xdr:colOff>
      <xdr:row>3</xdr:row>
      <xdr:rowOff>9525</xdr:rowOff>
    </xdr:to>
    <xdr:sp macro="" textlink="">
      <xdr:nvSpPr>
        <xdr:cNvPr id="3" name="Rectangle 2" descr="Horizontal bar for design" title="Horizontal Bar">
          <a:extLst>
            <a:ext uri="{FF2B5EF4-FFF2-40B4-BE49-F238E27FC236}">
              <a16:creationId xmlns:a16="http://schemas.microsoft.com/office/drawing/2014/main" id="{88653EA0-5E7C-4817-B4E9-1D62369D064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123825" y="1095083"/>
          <a:ext cx="16424031" cy="47917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54512</xdr:colOff>
      <xdr:row>0</xdr:row>
      <xdr:rowOff>1</xdr:rowOff>
    </xdr:from>
    <xdr:to>
      <xdr:col>10</xdr:col>
      <xdr:colOff>466725</xdr:colOff>
      <xdr:row>2</xdr:row>
      <xdr:rowOff>538960</xdr:rowOff>
    </xdr:to>
    <xdr:pic>
      <xdr:nvPicPr>
        <xdr:cNvPr id="2" name="Picture 1" descr="Abstract banner" title="Banner 1">
          <a:extLst>
            <a:ext uri="{FF2B5EF4-FFF2-40B4-BE49-F238E27FC236}">
              <a16:creationId xmlns:a16="http://schemas.microsoft.com/office/drawing/2014/main" id="{4F97A533-26C3-4946-9BF3-194BA0129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3412" y="1"/>
          <a:ext cx="2545813" cy="109140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542633</xdr:rowOff>
    </xdr:from>
    <xdr:to>
      <xdr:col>15</xdr:col>
      <xdr:colOff>2931</xdr:colOff>
      <xdr:row>3</xdr:row>
      <xdr:rowOff>9525</xdr:rowOff>
    </xdr:to>
    <xdr:sp macro="" textlink="">
      <xdr:nvSpPr>
        <xdr:cNvPr id="3" name="Rectangle 2" descr="Horizontal bar for design" title="Horizontal Bar">
          <a:extLst>
            <a:ext uri="{FF2B5EF4-FFF2-40B4-BE49-F238E27FC236}">
              <a16:creationId xmlns:a16="http://schemas.microsoft.com/office/drawing/2014/main" id="{C6411CE8-1936-4D05-9D41-5162D3095EC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609600" y="1095083"/>
          <a:ext cx="17214606" cy="47917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7F684-575D-41E9-9503-172C4D0CB3DE}">
  <dimension ref="A1:S135"/>
  <sheetViews>
    <sheetView tabSelected="1" workbookViewId="0">
      <selection activeCell="B3" sqref="B3"/>
    </sheetView>
  </sheetViews>
  <sheetFormatPr defaultColWidth="9.15234375" defaultRowHeight="14.6" x14ac:dyDescent="0.4"/>
  <cols>
    <col min="2" max="2" width="48.53515625" bestFit="1" customWidth="1"/>
    <col min="3" max="14" width="16" bestFit="1" customWidth="1"/>
    <col min="15" max="15" width="17.53515625" bestFit="1" customWidth="1"/>
  </cols>
  <sheetData>
    <row r="1" spans="1:17" s="10" customFormat="1" ht="15" customHeight="1" x14ac:dyDescent="0.4">
      <c r="A1" s="6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 t="s">
        <v>26</v>
      </c>
    </row>
    <row r="2" spans="1:17" s="11" customFormat="1" ht="28.5" customHeight="1" x14ac:dyDescent="0.6">
      <c r="B2" s="12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7" s="11" customFormat="1" ht="45.75" customHeight="1" x14ac:dyDescent="0.4">
      <c r="B3" s="14" t="s">
        <v>28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s="10" customFormat="1" ht="28" customHeight="1" x14ac:dyDescent="0.4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7" s="15" customFormat="1" ht="36" customHeight="1" x14ac:dyDescent="0.4">
      <c r="B5" s="16"/>
      <c r="C5" s="17" t="s">
        <v>29</v>
      </c>
      <c r="D5" s="17" t="s">
        <v>30</v>
      </c>
      <c r="E5" s="17" t="s">
        <v>31</v>
      </c>
      <c r="F5" s="17" t="s">
        <v>32</v>
      </c>
      <c r="G5" s="17" t="s">
        <v>33</v>
      </c>
      <c r="H5" s="17" t="s">
        <v>0</v>
      </c>
      <c r="I5" s="17" t="s">
        <v>1</v>
      </c>
      <c r="J5" s="17" t="s">
        <v>34</v>
      </c>
      <c r="K5" s="17" t="s">
        <v>35</v>
      </c>
      <c r="L5" s="17" t="s">
        <v>36</v>
      </c>
      <c r="M5" s="17" t="s">
        <v>37</v>
      </c>
      <c r="N5" s="17" t="s">
        <v>38</v>
      </c>
      <c r="O5" s="18" t="s">
        <v>2</v>
      </c>
    </row>
    <row r="8" spans="1:17" s="19" customFormat="1" ht="15.9" x14ac:dyDescent="0.5">
      <c r="C8" s="26"/>
      <c r="D8" s="26"/>
      <c r="E8" s="26"/>
      <c r="F8" s="26"/>
      <c r="G8" s="27"/>
      <c r="H8" s="26"/>
      <c r="I8" s="26"/>
      <c r="J8" s="26"/>
      <c r="K8" s="26"/>
      <c r="L8" s="26"/>
      <c r="M8" s="26"/>
      <c r="N8" s="26"/>
      <c r="O8" s="26"/>
      <c r="Q8" s="20"/>
    </row>
    <row r="9" spans="1:17" s="19" customFormat="1" ht="15.9" x14ac:dyDescent="0.5">
      <c r="A9" s="19" t="s">
        <v>3</v>
      </c>
      <c r="C9" s="22">
        <v>25000</v>
      </c>
      <c r="D9" s="22">
        <f t="shared" ref="D9:L9" si="0">C90</f>
        <v>25000</v>
      </c>
      <c r="E9" s="22">
        <f t="shared" si="0"/>
        <v>25000</v>
      </c>
      <c r="F9" s="22">
        <f t="shared" si="0"/>
        <v>25000</v>
      </c>
      <c r="G9" s="21">
        <f t="shared" si="0"/>
        <v>25000</v>
      </c>
      <c r="H9" s="22">
        <f t="shared" si="0"/>
        <v>25000</v>
      </c>
      <c r="I9" s="22">
        <f t="shared" si="0"/>
        <v>25000</v>
      </c>
      <c r="J9" s="22">
        <f t="shared" si="0"/>
        <v>25000</v>
      </c>
      <c r="K9" s="22">
        <f t="shared" si="0"/>
        <v>25000</v>
      </c>
      <c r="L9" s="22">
        <f t="shared" si="0"/>
        <v>25000</v>
      </c>
      <c r="M9" s="22">
        <f>L90</f>
        <v>25000</v>
      </c>
      <c r="N9" s="22">
        <f>M90</f>
        <v>25000</v>
      </c>
      <c r="O9" s="22"/>
    </row>
    <row r="10" spans="1:17" s="19" customFormat="1" ht="15.9" x14ac:dyDescent="0.5">
      <c r="C10" s="22"/>
      <c r="D10" s="22"/>
      <c r="E10" s="22"/>
      <c r="F10" s="22"/>
      <c r="G10" s="21"/>
      <c r="H10" s="22"/>
      <c r="I10" s="22"/>
      <c r="J10" s="22"/>
      <c r="K10" s="22"/>
      <c r="L10" s="22"/>
      <c r="M10" s="22"/>
      <c r="N10" s="22"/>
      <c r="O10" s="22"/>
    </row>
    <row r="11" spans="1:17" s="19" customFormat="1" ht="15.9" x14ac:dyDescent="0.5">
      <c r="C11" s="22"/>
      <c r="D11" s="22"/>
      <c r="E11" s="22"/>
      <c r="F11" s="22"/>
      <c r="G11" s="21"/>
      <c r="H11" s="22"/>
      <c r="I11" s="22"/>
      <c r="J11" s="22"/>
      <c r="K11" s="22"/>
      <c r="L11" s="22"/>
      <c r="M11" s="22"/>
      <c r="N11" s="22"/>
      <c r="O11" s="22"/>
      <c r="P11" s="22"/>
    </row>
    <row r="12" spans="1:17" s="19" customFormat="1" ht="15.9" x14ac:dyDescent="0.5">
      <c r="A12" s="19" t="s">
        <v>39</v>
      </c>
      <c r="C12" s="22"/>
      <c r="D12" s="22"/>
      <c r="E12" s="22"/>
      <c r="F12" s="22"/>
      <c r="G12" s="21"/>
      <c r="H12" s="23"/>
      <c r="I12" s="22"/>
      <c r="J12" s="22"/>
      <c r="K12" s="22"/>
      <c r="L12" s="22"/>
      <c r="M12" s="22"/>
      <c r="N12" s="22"/>
      <c r="O12" s="22"/>
      <c r="P12" s="22"/>
    </row>
    <row r="13" spans="1:17" s="19" customFormat="1" ht="15.9" x14ac:dyDescent="0.5">
      <c r="A13" s="19" t="s">
        <v>40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4">
        <f>SUM(C13:N13)</f>
        <v>0</v>
      </c>
      <c r="P13" s="22"/>
    </row>
    <row r="14" spans="1:17" s="19" customFormat="1" ht="15.9" x14ac:dyDescent="0.5">
      <c r="A14" s="19" t="s">
        <v>41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4">
        <f>SUM(C14:N14)</f>
        <v>0</v>
      </c>
      <c r="P14" s="22"/>
    </row>
    <row r="15" spans="1:17" s="19" customFormat="1" ht="15.9" x14ac:dyDescent="0.5">
      <c r="C15" s="34"/>
      <c r="D15" s="34"/>
      <c r="E15" s="34"/>
      <c r="F15" s="34"/>
      <c r="G15" s="35"/>
      <c r="H15" s="36"/>
      <c r="I15" s="34"/>
      <c r="J15" s="34"/>
      <c r="K15" s="34"/>
      <c r="L15" s="34"/>
      <c r="M15" s="34"/>
      <c r="N15" s="34"/>
      <c r="O15" s="24"/>
      <c r="P15" s="22"/>
    </row>
    <row r="16" spans="1:17" s="10" customFormat="1" ht="36" customHeight="1" x14ac:dyDescent="0.4">
      <c r="A16" s="38" t="s">
        <v>72</v>
      </c>
      <c r="B16" s="38"/>
      <c r="C16" s="39">
        <f>C13+C14</f>
        <v>0</v>
      </c>
      <c r="D16" s="39">
        <f t="shared" ref="D16:O16" si="1">D13+D14</f>
        <v>0</v>
      </c>
      <c r="E16" s="39">
        <f t="shared" si="1"/>
        <v>0</v>
      </c>
      <c r="F16" s="39">
        <f t="shared" si="1"/>
        <v>0</v>
      </c>
      <c r="G16" s="39">
        <f t="shared" si="1"/>
        <v>0</v>
      </c>
      <c r="H16" s="39">
        <f t="shared" si="1"/>
        <v>0</v>
      </c>
      <c r="I16" s="39">
        <f t="shared" si="1"/>
        <v>0</v>
      </c>
      <c r="J16" s="39">
        <f t="shared" si="1"/>
        <v>0</v>
      </c>
      <c r="K16" s="39">
        <f t="shared" si="1"/>
        <v>0</v>
      </c>
      <c r="L16" s="39">
        <f t="shared" si="1"/>
        <v>0</v>
      </c>
      <c r="M16" s="39">
        <f t="shared" si="1"/>
        <v>0</v>
      </c>
      <c r="N16" s="39">
        <f t="shared" si="1"/>
        <v>0</v>
      </c>
      <c r="O16" s="39">
        <f t="shared" si="1"/>
        <v>0</v>
      </c>
    </row>
    <row r="17" spans="1:16" s="19" customFormat="1" ht="15.9" x14ac:dyDescent="0.5">
      <c r="C17" s="34"/>
      <c r="D17" s="34"/>
      <c r="E17" s="34"/>
      <c r="F17" s="34"/>
      <c r="G17" s="35"/>
      <c r="H17" s="36"/>
      <c r="I17" s="34"/>
      <c r="J17" s="34"/>
      <c r="K17" s="34"/>
      <c r="L17" s="34"/>
      <c r="M17" s="34"/>
      <c r="N17" s="34"/>
      <c r="O17" s="24"/>
      <c r="P17" s="22"/>
    </row>
    <row r="18" spans="1:16" s="19" customFormat="1" ht="15.9" x14ac:dyDescent="0.5">
      <c r="C18" s="34"/>
      <c r="D18" s="34"/>
      <c r="E18" s="34"/>
      <c r="F18" s="34"/>
      <c r="G18" s="35"/>
      <c r="H18" s="36"/>
      <c r="I18" s="34"/>
      <c r="J18" s="34"/>
      <c r="K18" s="34"/>
      <c r="L18" s="34"/>
      <c r="M18" s="34"/>
      <c r="N18" s="34"/>
      <c r="O18" s="24"/>
      <c r="P18" s="22"/>
    </row>
    <row r="19" spans="1:16" s="19" customFormat="1" ht="15.9" x14ac:dyDescent="0.5">
      <c r="C19" s="22"/>
      <c r="D19" s="22"/>
      <c r="E19" s="22"/>
      <c r="F19" s="22"/>
      <c r="G19" s="21"/>
      <c r="H19" s="22"/>
      <c r="I19" s="22"/>
      <c r="J19" s="22"/>
      <c r="K19" s="22"/>
      <c r="L19" s="22"/>
      <c r="M19" s="22"/>
      <c r="N19" s="22"/>
      <c r="O19" s="22"/>
      <c r="P19" s="22"/>
    </row>
    <row r="20" spans="1:16" s="19" customFormat="1" ht="20.6" x14ac:dyDescent="0.65">
      <c r="A20" s="30" t="s">
        <v>77</v>
      </c>
      <c r="C20" s="22"/>
      <c r="D20" s="22"/>
      <c r="E20" s="22"/>
      <c r="F20" s="22"/>
      <c r="G20" s="21"/>
      <c r="H20" s="22"/>
      <c r="I20" s="22"/>
      <c r="J20" s="22"/>
      <c r="K20" s="22"/>
      <c r="L20" s="22"/>
      <c r="M20" s="22"/>
      <c r="N20" s="22"/>
      <c r="O20" s="22"/>
      <c r="P20" s="22"/>
    </row>
    <row r="21" spans="1:16" s="19" customFormat="1" ht="15.9" x14ac:dyDescent="0.5">
      <c r="C21" s="22"/>
      <c r="D21" s="22"/>
      <c r="E21" s="22"/>
      <c r="F21" s="22"/>
      <c r="G21" s="21"/>
      <c r="H21" s="22"/>
      <c r="I21" s="22"/>
      <c r="J21" s="22"/>
      <c r="K21" s="22"/>
      <c r="L21" s="22"/>
      <c r="M21" s="22"/>
      <c r="N21" s="22"/>
      <c r="O21" s="22"/>
      <c r="P21" s="22"/>
    </row>
    <row r="22" spans="1:16" s="19" customFormat="1" ht="15.9" x14ac:dyDescent="0.5">
      <c r="C22" s="22"/>
      <c r="D22" s="22"/>
      <c r="E22" s="22"/>
      <c r="F22" s="22"/>
      <c r="G22" s="21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19" customFormat="1" ht="20.6" x14ac:dyDescent="0.65">
      <c r="A23" s="28" t="s">
        <v>73</v>
      </c>
      <c r="C23" s="22"/>
      <c r="D23" s="22"/>
      <c r="E23" s="22"/>
      <c r="F23" s="22"/>
      <c r="G23" s="21"/>
      <c r="H23" s="22"/>
      <c r="I23" s="22"/>
      <c r="J23" s="22"/>
      <c r="K23" s="22"/>
      <c r="L23" s="22"/>
      <c r="M23" s="22"/>
      <c r="N23" s="22"/>
      <c r="O23" s="22"/>
      <c r="P23" s="22"/>
    </row>
    <row r="24" spans="1:16" s="19" customFormat="1" ht="15.9" x14ac:dyDescent="0.5">
      <c r="C24" s="22"/>
      <c r="D24" s="22"/>
      <c r="E24" s="22"/>
      <c r="F24" s="22"/>
      <c r="G24" s="21"/>
      <c r="H24" s="22"/>
      <c r="I24" s="22"/>
      <c r="J24" s="22"/>
      <c r="K24" s="22"/>
      <c r="L24" s="22"/>
      <c r="M24" s="22"/>
      <c r="N24" s="22"/>
      <c r="O24" s="22"/>
      <c r="P24" s="22"/>
    </row>
    <row r="25" spans="1:16" s="19" customFormat="1" ht="15.9" x14ac:dyDescent="0.5">
      <c r="A25" s="19" t="s">
        <v>42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>
        <f>SUM(C25:N25)</f>
        <v>0</v>
      </c>
      <c r="P25" s="22"/>
    </row>
    <row r="26" spans="1:16" s="19" customFormat="1" ht="15.9" x14ac:dyDescent="0.5">
      <c r="A26" s="19" t="s">
        <v>43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>
        <f t="shared" ref="O26:O83" si="2">SUM(C26:N26)</f>
        <v>0</v>
      </c>
      <c r="P26" s="22"/>
    </row>
    <row r="27" spans="1:16" s="19" customFormat="1" ht="15.9" x14ac:dyDescent="0.5">
      <c r="A27" s="19" t="s">
        <v>44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>
        <f t="shared" si="2"/>
        <v>0</v>
      </c>
      <c r="P27" s="22"/>
    </row>
    <row r="28" spans="1:16" s="19" customFormat="1" ht="15.9" x14ac:dyDescent="0.5">
      <c r="A28" s="19" t="s">
        <v>74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>
        <f t="shared" si="2"/>
        <v>0</v>
      </c>
      <c r="P28" s="22"/>
    </row>
    <row r="29" spans="1:16" s="19" customFormat="1" ht="15.9" x14ac:dyDescent="0.5">
      <c r="C29" s="22"/>
      <c r="D29" s="22"/>
      <c r="E29" s="22"/>
      <c r="F29" s="22"/>
      <c r="G29" s="21"/>
      <c r="H29" s="22"/>
      <c r="I29" s="22"/>
      <c r="J29" s="22"/>
      <c r="K29" s="22"/>
      <c r="L29" s="22"/>
      <c r="M29" s="22"/>
      <c r="N29" s="22"/>
      <c r="O29" s="22">
        <f t="shared" si="2"/>
        <v>0</v>
      </c>
      <c r="P29" s="22"/>
    </row>
    <row r="30" spans="1:16" s="19" customFormat="1" ht="20.6" x14ac:dyDescent="0.65">
      <c r="A30" s="28" t="s">
        <v>45</v>
      </c>
      <c r="B30" s="28"/>
      <c r="C30" s="29"/>
      <c r="D30" s="22"/>
      <c r="E30" s="22"/>
      <c r="F30" s="22"/>
      <c r="G30" s="21"/>
      <c r="H30" s="22"/>
      <c r="I30" s="22"/>
      <c r="J30" s="22"/>
      <c r="K30" s="22"/>
      <c r="L30" s="22"/>
      <c r="M30" s="22"/>
      <c r="N30" s="22"/>
      <c r="O30" s="22">
        <f t="shared" si="2"/>
        <v>0</v>
      </c>
      <c r="P30" s="22"/>
    </row>
    <row r="31" spans="1:16" s="19" customFormat="1" ht="15.9" x14ac:dyDescent="0.5">
      <c r="C31" s="22"/>
      <c r="D31" s="22"/>
      <c r="E31" s="22"/>
      <c r="F31" s="22"/>
      <c r="G31" s="21"/>
      <c r="H31" s="22"/>
      <c r="I31" s="22"/>
      <c r="J31" s="22"/>
      <c r="K31" s="22"/>
      <c r="L31" s="22"/>
      <c r="M31" s="22"/>
      <c r="N31" s="22"/>
      <c r="O31" s="22">
        <f t="shared" si="2"/>
        <v>0</v>
      </c>
      <c r="P31" s="22"/>
    </row>
    <row r="32" spans="1:16" s="19" customFormat="1" ht="15.9" x14ac:dyDescent="0.5">
      <c r="A32" s="19" t="s">
        <v>46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>
        <f t="shared" si="2"/>
        <v>0</v>
      </c>
      <c r="P32" s="22"/>
    </row>
    <row r="33" spans="1:16" s="19" customFormat="1" ht="15.9" x14ac:dyDescent="0.5">
      <c r="A33" s="19" t="s">
        <v>47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>
        <f t="shared" si="2"/>
        <v>0</v>
      </c>
      <c r="P33" s="22"/>
    </row>
    <row r="34" spans="1:16" s="19" customFormat="1" ht="15.9" x14ac:dyDescent="0.5">
      <c r="A34" s="19" t="s">
        <v>48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>
        <f t="shared" si="2"/>
        <v>0</v>
      </c>
      <c r="P34" s="22"/>
    </row>
    <row r="35" spans="1:16" s="19" customFormat="1" ht="15.9" x14ac:dyDescent="0.5">
      <c r="A35" s="19" t="s">
        <v>75</v>
      </c>
      <c r="C35" s="22">
        <f>(C32+C34)*0.0765</f>
        <v>0</v>
      </c>
      <c r="D35" s="22">
        <f t="shared" ref="D35:N35" si="3">(D32+D34)*0.0765</f>
        <v>0</v>
      </c>
      <c r="E35" s="22">
        <f t="shared" si="3"/>
        <v>0</v>
      </c>
      <c r="F35" s="22">
        <f t="shared" si="3"/>
        <v>0</v>
      </c>
      <c r="G35" s="22">
        <f t="shared" si="3"/>
        <v>0</v>
      </c>
      <c r="H35" s="22">
        <f t="shared" si="3"/>
        <v>0</v>
      </c>
      <c r="I35" s="22">
        <f t="shared" si="3"/>
        <v>0</v>
      </c>
      <c r="J35" s="22">
        <f t="shared" si="3"/>
        <v>0</v>
      </c>
      <c r="K35" s="22">
        <f t="shared" si="3"/>
        <v>0</v>
      </c>
      <c r="L35" s="22">
        <f t="shared" si="3"/>
        <v>0</v>
      </c>
      <c r="M35" s="22">
        <f t="shared" si="3"/>
        <v>0</v>
      </c>
      <c r="N35" s="22">
        <f t="shared" si="3"/>
        <v>0</v>
      </c>
      <c r="O35" s="22">
        <f t="shared" si="2"/>
        <v>0</v>
      </c>
      <c r="P35" s="22"/>
    </row>
    <row r="36" spans="1:16" s="19" customFormat="1" ht="15.9" x14ac:dyDescent="0.5">
      <c r="A36" s="19" t="s">
        <v>49</v>
      </c>
      <c r="C36" s="22">
        <f>(C32+C34)*0.05</f>
        <v>0</v>
      </c>
      <c r="D36" s="22">
        <f t="shared" ref="D36:N36" si="4">(D32+D34)*0.05</f>
        <v>0</v>
      </c>
      <c r="E36" s="22">
        <f t="shared" si="4"/>
        <v>0</v>
      </c>
      <c r="F36" s="22">
        <f t="shared" si="4"/>
        <v>0</v>
      </c>
      <c r="G36" s="22">
        <f t="shared" si="4"/>
        <v>0</v>
      </c>
      <c r="H36" s="22">
        <f t="shared" si="4"/>
        <v>0</v>
      </c>
      <c r="I36" s="22">
        <f t="shared" si="4"/>
        <v>0</v>
      </c>
      <c r="J36" s="22">
        <f t="shared" si="4"/>
        <v>0</v>
      </c>
      <c r="K36" s="22">
        <f t="shared" si="4"/>
        <v>0</v>
      </c>
      <c r="L36" s="22">
        <f t="shared" si="4"/>
        <v>0</v>
      </c>
      <c r="M36" s="22">
        <f t="shared" si="4"/>
        <v>0</v>
      </c>
      <c r="N36" s="22">
        <f t="shared" si="4"/>
        <v>0</v>
      </c>
      <c r="O36" s="22">
        <f t="shared" si="2"/>
        <v>0</v>
      </c>
      <c r="P36" s="22"/>
    </row>
    <row r="37" spans="1:16" s="19" customFormat="1" ht="15.9" x14ac:dyDescent="0.5">
      <c r="A37" s="19" t="s">
        <v>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>
        <f t="shared" si="2"/>
        <v>0</v>
      </c>
      <c r="P37" s="22"/>
    </row>
    <row r="38" spans="1:16" s="19" customFormat="1" ht="15.9" x14ac:dyDescent="0.5">
      <c r="A38" s="19" t="s">
        <v>25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>
        <f t="shared" si="2"/>
        <v>0</v>
      </c>
      <c r="P38" s="22"/>
    </row>
    <row r="39" spans="1:16" s="19" customFormat="1" ht="15.9" x14ac:dyDescent="0.5">
      <c r="A39" s="19" t="s">
        <v>50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>
        <f t="shared" si="2"/>
        <v>0</v>
      </c>
      <c r="P39" s="22"/>
    </row>
    <row r="40" spans="1:16" s="19" customFormat="1" ht="15.9" x14ac:dyDescent="0.5">
      <c r="C40" s="22"/>
      <c r="D40" s="22"/>
      <c r="E40" s="22"/>
      <c r="F40" s="22"/>
      <c r="G40" s="21"/>
      <c r="H40" s="22"/>
      <c r="I40" s="22"/>
      <c r="J40" s="22"/>
      <c r="K40" s="22"/>
      <c r="L40" s="22"/>
      <c r="M40" s="22"/>
      <c r="N40" s="22"/>
      <c r="O40" s="22">
        <f t="shared" si="2"/>
        <v>0</v>
      </c>
      <c r="P40" s="22"/>
    </row>
    <row r="41" spans="1:16" s="19" customFormat="1" ht="20.6" x14ac:dyDescent="0.65">
      <c r="A41" s="30" t="s">
        <v>51</v>
      </c>
      <c r="C41" s="22"/>
      <c r="D41" s="22"/>
      <c r="E41" s="22"/>
      <c r="F41" s="22"/>
      <c r="G41" s="21"/>
      <c r="H41" s="22"/>
      <c r="I41" s="22"/>
      <c r="J41" s="22"/>
      <c r="K41" s="22"/>
      <c r="L41" s="22"/>
      <c r="M41" s="22"/>
      <c r="N41" s="22"/>
      <c r="O41" s="22">
        <f t="shared" si="2"/>
        <v>0</v>
      </c>
      <c r="P41" s="22"/>
    </row>
    <row r="42" spans="1:16" s="19" customFormat="1" ht="15.9" x14ac:dyDescent="0.5">
      <c r="C42" s="22"/>
      <c r="D42" s="22"/>
      <c r="E42" s="22"/>
      <c r="F42" s="22"/>
      <c r="G42" s="21"/>
      <c r="H42" s="22"/>
      <c r="I42" s="22"/>
      <c r="J42" s="22"/>
      <c r="K42" s="22"/>
      <c r="L42" s="22"/>
      <c r="M42" s="22"/>
      <c r="N42" s="22"/>
      <c r="O42" s="22">
        <f t="shared" si="2"/>
        <v>0</v>
      </c>
      <c r="P42" s="22"/>
    </row>
    <row r="43" spans="1:16" s="19" customFormat="1" ht="15.9" x14ac:dyDescent="0.5">
      <c r="A43" s="19" t="s">
        <v>62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>
        <f t="shared" ref="O43:O70" si="5">SUM(C43:N43)</f>
        <v>0</v>
      </c>
      <c r="P43" s="22"/>
    </row>
    <row r="44" spans="1:16" s="19" customFormat="1" ht="15.9" x14ac:dyDescent="0.5">
      <c r="A44" s="19" t="s">
        <v>53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>
        <f t="shared" si="5"/>
        <v>0</v>
      </c>
      <c r="P44" s="22"/>
    </row>
    <row r="45" spans="1:16" s="19" customFormat="1" ht="15.9" x14ac:dyDescent="0.5">
      <c r="A45" s="19" t="s">
        <v>7</v>
      </c>
      <c r="C45" s="22"/>
      <c r="D45" s="22"/>
      <c r="E45" s="22"/>
      <c r="F45" s="22"/>
      <c r="G45" s="21"/>
      <c r="H45" s="22"/>
      <c r="I45" s="22"/>
      <c r="J45" s="22"/>
      <c r="K45" s="22"/>
      <c r="L45" s="22"/>
      <c r="M45" s="22"/>
      <c r="N45" s="22"/>
      <c r="O45" s="22">
        <f t="shared" si="5"/>
        <v>0</v>
      </c>
      <c r="P45" s="22"/>
    </row>
    <row r="46" spans="1:16" s="19" customFormat="1" ht="15.9" x14ac:dyDescent="0.5">
      <c r="A46" s="19" t="s">
        <v>61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>
        <f t="shared" si="5"/>
        <v>0</v>
      </c>
      <c r="P46" s="22"/>
    </row>
    <row r="47" spans="1:16" s="19" customFormat="1" ht="15.9" x14ac:dyDescent="0.5">
      <c r="A47" s="19" t="s">
        <v>9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>
        <f t="shared" si="5"/>
        <v>0</v>
      </c>
      <c r="P47" s="22"/>
    </row>
    <row r="48" spans="1:16" s="19" customFormat="1" ht="15.9" x14ac:dyDescent="0.5">
      <c r="A48" s="19" t="s">
        <v>10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>
        <f t="shared" si="5"/>
        <v>0</v>
      </c>
      <c r="P48" s="22"/>
    </row>
    <row r="49" spans="1:16" s="19" customFormat="1" ht="15.9" x14ac:dyDescent="0.5">
      <c r="A49" s="19" t="s">
        <v>55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>
        <f t="shared" si="5"/>
        <v>0</v>
      </c>
      <c r="P49" s="22"/>
    </row>
    <row r="50" spans="1:16" s="19" customFormat="1" ht="15.9" x14ac:dyDescent="0.5">
      <c r="A50" s="19" t="s">
        <v>11</v>
      </c>
      <c r="C50" s="22"/>
      <c r="D50" s="22"/>
      <c r="E50" s="22"/>
      <c r="F50" s="22"/>
      <c r="G50" s="21"/>
      <c r="H50" s="22"/>
      <c r="I50" s="22"/>
      <c r="J50" s="22"/>
      <c r="K50" s="22"/>
      <c r="L50" s="22"/>
      <c r="M50" s="22"/>
      <c r="N50" s="22"/>
      <c r="O50" s="22">
        <f t="shared" si="5"/>
        <v>0</v>
      </c>
      <c r="P50" s="22"/>
    </row>
    <row r="51" spans="1:16" s="19" customFormat="1" ht="15.9" x14ac:dyDescent="0.5">
      <c r="A51" s="19" t="s">
        <v>56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>
        <f t="shared" si="5"/>
        <v>0</v>
      </c>
      <c r="P51" s="22"/>
    </row>
    <row r="52" spans="1:16" s="19" customFormat="1" ht="15.9" x14ac:dyDescent="0.5">
      <c r="A52" s="19" t="s">
        <v>12</v>
      </c>
      <c r="C52" s="22"/>
      <c r="D52" s="22"/>
      <c r="E52" s="22"/>
      <c r="F52" s="22"/>
      <c r="G52" s="21"/>
      <c r="H52" s="22"/>
      <c r="I52" s="22"/>
      <c r="J52" s="22"/>
      <c r="K52" s="22"/>
      <c r="L52" s="22"/>
      <c r="M52" s="22"/>
      <c r="N52" s="22"/>
      <c r="O52" s="22">
        <f t="shared" si="5"/>
        <v>0</v>
      </c>
      <c r="P52" s="22"/>
    </row>
    <row r="53" spans="1:16" s="19" customFormat="1" ht="15.9" x14ac:dyDescent="0.5">
      <c r="A53" s="19" t="s">
        <v>8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>
        <f t="shared" si="5"/>
        <v>0</v>
      </c>
      <c r="P53" s="22"/>
    </row>
    <row r="54" spans="1:16" s="19" customFormat="1" ht="15.9" x14ac:dyDescent="0.5">
      <c r="A54" s="19" t="s">
        <v>57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>
        <f t="shared" si="5"/>
        <v>0</v>
      </c>
      <c r="P54" s="22"/>
    </row>
    <row r="55" spans="1:16" s="19" customFormat="1" ht="15.9" x14ac:dyDescent="0.5">
      <c r="A55" s="19" t="s">
        <v>59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>
        <f t="shared" si="5"/>
        <v>0</v>
      </c>
      <c r="P55" s="22"/>
    </row>
    <row r="56" spans="1:16" s="19" customFormat="1" ht="15.9" x14ac:dyDescent="0.5">
      <c r="A56" s="19" t="s">
        <v>60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>
        <f t="shared" si="5"/>
        <v>0</v>
      </c>
      <c r="P56" s="22"/>
    </row>
    <row r="57" spans="1:16" s="19" customFormat="1" ht="15.9" x14ac:dyDescent="0.5">
      <c r="A57" s="19" t="s">
        <v>14</v>
      </c>
      <c r="C57" s="22"/>
      <c r="D57" s="22"/>
      <c r="E57" s="22"/>
      <c r="F57" s="22"/>
      <c r="G57" s="21"/>
      <c r="H57" s="23"/>
      <c r="I57" s="22"/>
      <c r="J57" s="22"/>
      <c r="K57" s="22"/>
      <c r="L57" s="22"/>
      <c r="M57" s="22"/>
      <c r="N57" s="22"/>
      <c r="O57" s="22">
        <f t="shared" si="5"/>
        <v>0</v>
      </c>
      <c r="P57" s="22"/>
    </row>
    <row r="58" spans="1:16" s="19" customFormat="1" ht="15.9" x14ac:dyDescent="0.5">
      <c r="A58" s="19" t="s">
        <v>15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>
        <f t="shared" si="5"/>
        <v>0</v>
      </c>
      <c r="P58" s="22"/>
    </row>
    <row r="59" spans="1:16" s="19" customFormat="1" ht="15.9" x14ac:dyDescent="0.5">
      <c r="A59" s="19" t="s">
        <v>16</v>
      </c>
      <c r="C59" s="22"/>
      <c r="D59" s="22"/>
      <c r="E59" s="22"/>
      <c r="F59" s="22"/>
      <c r="G59" s="21"/>
      <c r="H59" s="22"/>
      <c r="I59" s="22"/>
      <c r="J59" s="22"/>
      <c r="K59" s="22"/>
      <c r="L59" s="22"/>
      <c r="M59" s="22"/>
      <c r="N59" s="22"/>
      <c r="O59" s="22">
        <f t="shared" si="5"/>
        <v>0</v>
      </c>
      <c r="P59" s="22"/>
    </row>
    <row r="60" spans="1:16" s="19" customFormat="1" ht="15.9" x14ac:dyDescent="0.5">
      <c r="A60" s="19" t="s">
        <v>17</v>
      </c>
      <c r="C60" s="22"/>
      <c r="D60" s="22"/>
      <c r="E60" s="22"/>
      <c r="F60" s="22"/>
      <c r="G60" s="21"/>
      <c r="H60" s="23"/>
      <c r="I60" s="22"/>
      <c r="J60" s="22"/>
      <c r="K60" s="22"/>
      <c r="L60" s="22"/>
      <c r="M60" s="22"/>
      <c r="N60" s="22"/>
      <c r="O60" s="22">
        <f t="shared" si="5"/>
        <v>0</v>
      </c>
      <c r="P60" s="22"/>
    </row>
    <row r="61" spans="1:16" s="19" customFormat="1" ht="15.9" x14ac:dyDescent="0.5">
      <c r="A61" s="19" t="s">
        <v>58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>
        <f t="shared" si="5"/>
        <v>0</v>
      </c>
      <c r="P61" s="22"/>
    </row>
    <row r="62" spans="1:16" s="19" customFormat="1" ht="15.9" x14ac:dyDescent="0.5">
      <c r="A62" s="19" t="s">
        <v>54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>
        <f t="shared" si="5"/>
        <v>0</v>
      </c>
      <c r="P62" s="22"/>
    </row>
    <row r="63" spans="1:16" s="19" customFormat="1" ht="15.9" x14ac:dyDescent="0.5">
      <c r="A63" s="19" t="s">
        <v>18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>
        <f t="shared" si="5"/>
        <v>0</v>
      </c>
      <c r="P63" s="22"/>
    </row>
    <row r="64" spans="1:16" s="19" customFormat="1" ht="15.9" x14ac:dyDescent="0.5">
      <c r="A64" s="19" t="s">
        <v>19</v>
      </c>
      <c r="C64" s="22"/>
      <c r="D64" s="22"/>
      <c r="E64" s="22"/>
      <c r="F64" s="22"/>
      <c r="G64" s="21"/>
      <c r="H64" s="22"/>
      <c r="I64" s="22"/>
      <c r="J64" s="22"/>
      <c r="K64" s="22"/>
      <c r="L64" s="22"/>
      <c r="M64" s="22"/>
      <c r="N64" s="22"/>
      <c r="O64" s="22">
        <f t="shared" si="5"/>
        <v>0</v>
      </c>
      <c r="P64" s="22"/>
    </row>
    <row r="65" spans="1:16" s="19" customFormat="1" ht="15.9" x14ac:dyDescent="0.5">
      <c r="A65" s="19" t="s">
        <v>4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>
        <f t="shared" si="5"/>
        <v>0</v>
      </c>
      <c r="P65" s="22"/>
    </row>
    <row r="66" spans="1:16" s="19" customFormat="1" ht="15.9" x14ac:dyDescent="0.5">
      <c r="A66" s="19" t="s">
        <v>69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>
        <f t="shared" si="5"/>
        <v>0</v>
      </c>
      <c r="P66" s="22"/>
    </row>
    <row r="67" spans="1:16" s="19" customFormat="1" ht="15.9" x14ac:dyDescent="0.5">
      <c r="A67" s="19" t="s">
        <v>20</v>
      </c>
      <c r="C67" s="22"/>
      <c r="D67" s="22"/>
      <c r="E67" s="22"/>
      <c r="F67" s="22"/>
      <c r="G67" s="21"/>
      <c r="H67" s="22"/>
      <c r="I67" s="22"/>
      <c r="J67" s="22"/>
      <c r="K67" s="22"/>
      <c r="L67" s="22"/>
      <c r="M67" s="22"/>
      <c r="N67" s="22"/>
      <c r="O67" s="22">
        <f t="shared" si="5"/>
        <v>0</v>
      </c>
      <c r="P67" s="22"/>
    </row>
    <row r="68" spans="1:16" s="19" customFormat="1" ht="15.9" x14ac:dyDescent="0.5">
      <c r="A68" s="19" t="s">
        <v>76</v>
      </c>
      <c r="C68" s="22"/>
      <c r="D68" s="22"/>
      <c r="E68" s="22"/>
      <c r="F68" s="22"/>
      <c r="G68" s="21"/>
      <c r="H68" s="22"/>
      <c r="I68" s="22"/>
      <c r="J68" s="22"/>
      <c r="K68" s="22"/>
      <c r="L68" s="22"/>
      <c r="M68" s="22"/>
      <c r="N68" s="22"/>
      <c r="O68" s="22">
        <f t="shared" si="5"/>
        <v>0</v>
      </c>
      <c r="P68" s="22"/>
    </row>
    <row r="69" spans="1:16" s="19" customFormat="1" ht="15.9" x14ac:dyDescent="0.5">
      <c r="A69" s="19" t="s">
        <v>21</v>
      </c>
      <c r="C69" s="22"/>
      <c r="D69" s="22"/>
      <c r="E69" s="22"/>
      <c r="F69" s="22"/>
      <c r="G69" s="21"/>
      <c r="H69" s="22"/>
      <c r="I69" s="22"/>
      <c r="J69" s="22"/>
      <c r="K69" s="22"/>
      <c r="L69" s="22"/>
      <c r="M69" s="22"/>
      <c r="N69" s="22"/>
      <c r="O69" s="22">
        <f t="shared" si="5"/>
        <v>0</v>
      </c>
      <c r="P69" s="22"/>
    </row>
    <row r="70" spans="1:16" s="19" customFormat="1" ht="15.9" x14ac:dyDescent="0.5">
      <c r="A70" s="19" t="s">
        <v>22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>
        <f t="shared" si="5"/>
        <v>0</v>
      </c>
      <c r="P70" s="22"/>
    </row>
    <row r="71" spans="1:16" s="19" customFormat="1" ht="15.9" x14ac:dyDescent="0.5">
      <c r="C71" s="22"/>
      <c r="D71" s="22"/>
      <c r="E71" s="22"/>
      <c r="F71" s="22"/>
      <c r="G71" s="21"/>
      <c r="H71" s="22"/>
      <c r="I71" s="22"/>
      <c r="J71" s="22"/>
      <c r="K71" s="22"/>
      <c r="L71" s="22"/>
      <c r="M71" s="22"/>
      <c r="N71" s="22"/>
      <c r="O71" s="22">
        <f t="shared" si="2"/>
        <v>0</v>
      </c>
      <c r="P71" s="22"/>
    </row>
    <row r="72" spans="1:16" s="19" customFormat="1" ht="15.9" x14ac:dyDescent="0.5">
      <c r="C72" s="22"/>
      <c r="D72" s="22"/>
      <c r="E72" s="22"/>
      <c r="F72" s="22"/>
      <c r="G72" s="21"/>
      <c r="H72" s="22"/>
      <c r="I72" s="22"/>
      <c r="J72" s="22"/>
      <c r="K72" s="22"/>
      <c r="L72" s="22"/>
      <c r="M72" s="22"/>
      <c r="N72" s="22"/>
      <c r="O72" s="22">
        <f t="shared" si="2"/>
        <v>0</v>
      </c>
      <c r="P72" s="22"/>
    </row>
    <row r="73" spans="1:16" s="19" customFormat="1" ht="15.9" x14ac:dyDescent="0.5">
      <c r="C73" s="22"/>
      <c r="D73" s="22"/>
      <c r="E73" s="22"/>
      <c r="F73" s="22"/>
      <c r="G73" s="21"/>
      <c r="H73" s="22"/>
      <c r="I73" s="22"/>
      <c r="J73" s="22"/>
      <c r="K73" s="22"/>
      <c r="L73" s="22"/>
      <c r="M73" s="22"/>
      <c r="N73" s="22"/>
      <c r="O73" s="22">
        <f t="shared" si="2"/>
        <v>0</v>
      </c>
      <c r="P73" s="22"/>
    </row>
    <row r="74" spans="1:16" s="19" customFormat="1" ht="15.9" x14ac:dyDescent="0.5">
      <c r="A74" s="19" t="s">
        <v>63</v>
      </c>
      <c r="C74" s="22"/>
      <c r="D74" s="22"/>
      <c r="E74" s="22"/>
      <c r="F74" s="22"/>
      <c r="G74" s="21"/>
      <c r="H74" s="22"/>
      <c r="I74" s="22"/>
      <c r="J74" s="22"/>
      <c r="K74" s="22"/>
      <c r="L74" s="22"/>
      <c r="M74" s="22"/>
      <c r="N74" s="22"/>
      <c r="O74" s="22">
        <f t="shared" si="2"/>
        <v>0</v>
      </c>
      <c r="P74" s="22"/>
    </row>
    <row r="75" spans="1:16" s="19" customFormat="1" ht="15.9" x14ac:dyDescent="0.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>
        <f t="shared" si="2"/>
        <v>0</v>
      </c>
      <c r="P75" s="22"/>
    </row>
    <row r="76" spans="1:16" s="19" customFormat="1" ht="15.9" x14ac:dyDescent="0.5">
      <c r="A76" s="19" t="s">
        <v>6</v>
      </c>
      <c r="C76" s="22"/>
      <c r="D76" s="22"/>
      <c r="E76" s="22"/>
      <c r="F76" s="22"/>
      <c r="G76" s="21"/>
      <c r="H76" s="22"/>
      <c r="I76" s="22"/>
      <c r="J76" s="22"/>
      <c r="K76" s="22"/>
      <c r="L76" s="22"/>
      <c r="M76" s="22"/>
      <c r="N76" s="22"/>
      <c r="O76" s="22">
        <f t="shared" si="2"/>
        <v>0</v>
      </c>
      <c r="P76" s="22"/>
    </row>
    <row r="77" spans="1:16" s="19" customFormat="1" ht="15.9" x14ac:dyDescent="0.5">
      <c r="A77" s="19" t="s">
        <v>13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>
        <f t="shared" si="2"/>
        <v>0</v>
      </c>
      <c r="P77" s="22"/>
    </row>
    <row r="78" spans="1:16" s="19" customFormat="1" ht="15.9" x14ac:dyDescent="0.5">
      <c r="A78" s="19" t="s">
        <v>64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>
        <f t="shared" si="2"/>
        <v>0</v>
      </c>
      <c r="P78" s="22"/>
    </row>
    <row r="79" spans="1:16" s="19" customFormat="1" ht="15.9" x14ac:dyDescent="0.5">
      <c r="A79" s="19" t="s">
        <v>65</v>
      </c>
      <c r="O79" s="22">
        <f t="shared" si="2"/>
        <v>0</v>
      </c>
      <c r="P79" s="22"/>
    </row>
    <row r="80" spans="1:16" s="19" customFormat="1" ht="15.9" x14ac:dyDescent="0.5">
      <c r="A80" s="19" t="s">
        <v>66</v>
      </c>
      <c r="O80" s="22">
        <f t="shared" si="2"/>
        <v>0</v>
      </c>
      <c r="P80" s="22"/>
    </row>
    <row r="81" spans="1:19" s="19" customFormat="1" ht="15.9" x14ac:dyDescent="0.5">
      <c r="A81" s="19" t="s">
        <v>67</v>
      </c>
      <c r="O81" s="22">
        <f t="shared" si="2"/>
        <v>0</v>
      </c>
      <c r="P81" s="22"/>
    </row>
    <row r="82" spans="1:19" s="19" customFormat="1" ht="15.9" x14ac:dyDescent="0.5">
      <c r="A82" s="19" t="s">
        <v>68</v>
      </c>
      <c r="O82" s="22">
        <f t="shared" si="2"/>
        <v>0</v>
      </c>
      <c r="P82" s="22"/>
    </row>
    <row r="83" spans="1:19" s="19" customFormat="1" ht="15.9" x14ac:dyDescent="0.5">
      <c r="A83" s="19" t="s">
        <v>70</v>
      </c>
      <c r="O83" s="22">
        <f t="shared" si="2"/>
        <v>0</v>
      </c>
      <c r="P83" s="22"/>
    </row>
    <row r="84" spans="1:19" s="19" customFormat="1" ht="15.9" x14ac:dyDescent="0.5">
      <c r="P84" s="22"/>
    </row>
    <row r="85" spans="1:19" s="10" customFormat="1" ht="36" customHeight="1" x14ac:dyDescent="0.4">
      <c r="A85" s="38" t="s">
        <v>71</v>
      </c>
      <c r="B85" s="38"/>
      <c r="C85" s="39">
        <f>SUM(C25:C83)</f>
        <v>0</v>
      </c>
      <c r="D85" s="39">
        <f>SUM(D25:D83)</f>
        <v>0</v>
      </c>
      <c r="E85" s="39">
        <f>SUM(E25:E83)</f>
        <v>0</v>
      </c>
      <c r="F85" s="39">
        <f>SUM(F25:F83)</f>
        <v>0</v>
      </c>
      <c r="G85" s="39">
        <f>SUM(G25:G83)</f>
        <v>0</v>
      </c>
      <c r="H85" s="39">
        <f>SUM(H25:H83)</f>
        <v>0</v>
      </c>
      <c r="I85" s="39">
        <f>SUM(I25:I83)</f>
        <v>0</v>
      </c>
      <c r="J85" s="39">
        <f>SUM(J25:J83)</f>
        <v>0</v>
      </c>
      <c r="K85" s="39">
        <f>SUM(K25:K83)</f>
        <v>0</v>
      </c>
      <c r="L85" s="39">
        <f>SUM(L25:L83)</f>
        <v>0</v>
      </c>
      <c r="M85" s="39">
        <f>SUM(M25:M83)</f>
        <v>0</v>
      </c>
      <c r="N85" s="39">
        <f>SUM(N25:N83)</f>
        <v>0</v>
      </c>
      <c r="O85" s="39">
        <f>SUM(O25:O83)</f>
        <v>0</v>
      </c>
    </row>
    <row r="86" spans="1:19" s="19" customFormat="1" ht="15.9" x14ac:dyDescent="0.5">
      <c r="C86" s="22"/>
      <c r="D86" s="22"/>
      <c r="E86" s="22"/>
      <c r="F86" s="22"/>
      <c r="G86" s="21"/>
      <c r="H86" s="22"/>
      <c r="I86" s="22"/>
      <c r="J86" s="22"/>
      <c r="K86" s="22"/>
      <c r="L86" s="22"/>
      <c r="M86" s="22"/>
      <c r="N86" s="22"/>
      <c r="O86" s="22">
        <f>SUM(C86:L86)</f>
        <v>0</v>
      </c>
      <c r="P86" s="22"/>
    </row>
    <row r="87" spans="1:19" s="19" customFormat="1" ht="15.9" x14ac:dyDescent="0.5">
      <c r="C87" s="22"/>
      <c r="D87" s="22"/>
      <c r="E87" s="22"/>
      <c r="F87" s="22"/>
      <c r="G87" s="21"/>
      <c r="H87" s="22"/>
      <c r="I87" s="22"/>
      <c r="J87" s="22"/>
      <c r="K87" s="22"/>
      <c r="L87" s="22"/>
      <c r="M87" s="22"/>
      <c r="N87" s="22"/>
      <c r="O87" s="22">
        <f>SUM(C87:L87)</f>
        <v>0</v>
      </c>
      <c r="P87" s="22"/>
      <c r="Q87" s="31"/>
      <c r="R87" s="31"/>
      <c r="S87" s="31"/>
    </row>
    <row r="88" spans="1:19" s="30" customFormat="1" ht="20.6" x14ac:dyDescent="0.65">
      <c r="A88" s="30" t="s">
        <v>23</v>
      </c>
      <c r="C88" s="37">
        <f>C16-C85</f>
        <v>0</v>
      </c>
      <c r="D88" s="37">
        <f>D16-D85</f>
        <v>0</v>
      </c>
      <c r="E88" s="37">
        <f>E16-E85</f>
        <v>0</v>
      </c>
      <c r="F88" s="37">
        <f>F16-F85</f>
        <v>0</v>
      </c>
      <c r="G88" s="37">
        <f>G16-G85</f>
        <v>0</v>
      </c>
      <c r="H88" s="37">
        <f>H16-H85</f>
        <v>0</v>
      </c>
      <c r="I88" s="37">
        <f>I16-I85</f>
        <v>0</v>
      </c>
      <c r="J88" s="37">
        <f>J16-J85</f>
        <v>0</v>
      </c>
      <c r="K88" s="37">
        <f>K16-K85</f>
        <v>0</v>
      </c>
      <c r="L88" s="37">
        <f>L16-L85</f>
        <v>0</v>
      </c>
      <c r="M88" s="37">
        <f>M16-M85</f>
        <v>0</v>
      </c>
      <c r="N88" s="37">
        <f>N16-N85</f>
        <v>0</v>
      </c>
      <c r="O88" s="43">
        <f>O16-O85</f>
        <v>0</v>
      </c>
      <c r="P88" s="37"/>
      <c r="Q88" s="40"/>
      <c r="R88" s="41"/>
      <c r="S88" s="40"/>
    </row>
    <row r="89" spans="1:19" s="30" customFormat="1" ht="20.6" x14ac:dyDescent="0.65">
      <c r="C89" s="37"/>
      <c r="D89" s="37"/>
      <c r="E89" s="37"/>
      <c r="F89" s="37"/>
      <c r="G89" s="42"/>
      <c r="H89" s="37"/>
      <c r="I89" s="37"/>
      <c r="J89" s="37"/>
      <c r="K89" s="37"/>
      <c r="L89" s="37"/>
      <c r="M89" s="37"/>
      <c r="N89" s="37"/>
      <c r="O89" s="37"/>
      <c r="P89" s="37"/>
      <c r="Q89" s="40"/>
      <c r="R89" s="41"/>
      <c r="S89" s="40"/>
    </row>
    <row r="90" spans="1:19" s="30" customFormat="1" ht="20.6" x14ac:dyDescent="0.65">
      <c r="A90" s="30" t="s">
        <v>24</v>
      </c>
      <c r="C90" s="37">
        <f>C9+C88</f>
        <v>25000</v>
      </c>
      <c r="D90" s="37">
        <f>D9+D88</f>
        <v>25000</v>
      </c>
      <c r="E90" s="37">
        <f>E9+E88</f>
        <v>25000</v>
      </c>
      <c r="F90" s="37">
        <f>F9+F88</f>
        <v>25000</v>
      </c>
      <c r="G90" s="37">
        <f>G9+G88</f>
        <v>25000</v>
      </c>
      <c r="H90" s="37">
        <f>H9+H88</f>
        <v>25000</v>
      </c>
      <c r="I90" s="37">
        <f>I9+I88</f>
        <v>25000</v>
      </c>
      <c r="J90" s="37">
        <f>J9+J88</f>
        <v>25000</v>
      </c>
      <c r="K90" s="37">
        <f>K9+K88</f>
        <v>25000</v>
      </c>
      <c r="L90" s="37">
        <f>L9+L88</f>
        <v>25000</v>
      </c>
      <c r="M90" s="37">
        <f>M9+M88</f>
        <v>25000</v>
      </c>
      <c r="N90" s="43">
        <f>N9+N88</f>
        <v>25000</v>
      </c>
      <c r="O90" s="37"/>
      <c r="P90" s="37"/>
      <c r="Q90" s="40"/>
      <c r="R90" s="41"/>
      <c r="S90" s="40"/>
    </row>
    <row r="91" spans="1:19" s="30" customFormat="1" ht="20.6" x14ac:dyDescent="0.65">
      <c r="C91" s="37"/>
      <c r="D91" s="37"/>
      <c r="E91" s="37"/>
      <c r="F91" s="37"/>
      <c r="G91" s="42"/>
      <c r="H91" s="37"/>
      <c r="I91" s="37"/>
      <c r="J91" s="37"/>
      <c r="K91" s="37"/>
      <c r="L91" s="37"/>
      <c r="M91" s="37"/>
      <c r="N91" s="37"/>
      <c r="O91" s="37"/>
      <c r="P91" s="37"/>
      <c r="Q91" s="40"/>
      <c r="R91" s="41"/>
      <c r="S91" s="40"/>
    </row>
    <row r="92" spans="1:19" x14ac:dyDescent="0.4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Q92" s="32"/>
      <c r="R92" s="33"/>
      <c r="S92" s="32"/>
    </row>
    <row r="93" spans="1:19" x14ac:dyDescent="0.4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Q93" s="32"/>
      <c r="R93" s="33"/>
      <c r="S93" s="32"/>
    </row>
    <row r="94" spans="1:19" x14ac:dyDescent="0.4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Q94" s="32"/>
      <c r="R94" s="33"/>
      <c r="S94" s="32"/>
    </row>
    <row r="95" spans="1:19" x14ac:dyDescent="0.4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Q95" s="32"/>
      <c r="R95" s="33"/>
      <c r="S95" s="32"/>
    </row>
    <row r="96" spans="1:19" x14ac:dyDescent="0.4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Q96" s="32"/>
      <c r="R96" s="32"/>
      <c r="S96" s="32"/>
    </row>
    <row r="97" spans="3:19" x14ac:dyDescent="0.4">
      <c r="C97" s="1"/>
      <c r="D97" s="1"/>
      <c r="E97" s="1"/>
      <c r="F97" s="1"/>
      <c r="G97" s="1"/>
      <c r="H97" s="1"/>
      <c r="I97" s="1"/>
      <c r="J97" s="1"/>
      <c r="K97" s="1"/>
      <c r="L97" s="4"/>
      <c r="M97" s="1"/>
      <c r="N97" s="1"/>
      <c r="O97" s="1"/>
      <c r="Q97" s="32"/>
      <c r="R97" s="32"/>
      <c r="S97" s="32"/>
    </row>
    <row r="98" spans="3:19" x14ac:dyDescent="0.4">
      <c r="C98" s="1"/>
      <c r="D98" s="1"/>
      <c r="E98" s="1"/>
      <c r="F98" s="1"/>
      <c r="G98" s="1"/>
      <c r="H98" s="1"/>
      <c r="I98" s="1"/>
      <c r="J98" s="1"/>
      <c r="K98" s="1"/>
      <c r="L98" s="4"/>
      <c r="M98" s="1"/>
      <c r="N98" s="1"/>
      <c r="O98" s="1"/>
      <c r="Q98" s="32"/>
      <c r="R98" s="33"/>
      <c r="S98" s="32"/>
    </row>
    <row r="99" spans="3:19" x14ac:dyDescent="0.4">
      <c r="Q99" s="32"/>
      <c r="R99" s="32"/>
      <c r="S99" s="32"/>
    </row>
    <row r="100" spans="3:19" x14ac:dyDescent="0.4">
      <c r="D100" s="2"/>
      <c r="G100" s="2"/>
      <c r="I100" s="1"/>
      <c r="K100" s="2"/>
    </row>
    <row r="102" spans="3:19" x14ac:dyDescent="0.4">
      <c r="D102" s="2"/>
      <c r="I102" s="1"/>
    </row>
    <row r="103" spans="3:19" x14ac:dyDescent="0.4">
      <c r="K103" s="2"/>
    </row>
    <row r="104" spans="3:19" x14ac:dyDescent="0.4">
      <c r="G104" s="2"/>
      <c r="K104" s="2"/>
      <c r="L104" s="4"/>
    </row>
    <row r="105" spans="3:19" x14ac:dyDescent="0.4">
      <c r="K105" s="2"/>
      <c r="L105" s="4"/>
    </row>
    <row r="106" spans="3:19" x14ac:dyDescent="0.4">
      <c r="K106" s="2"/>
      <c r="L106" s="4"/>
    </row>
    <row r="107" spans="3:19" x14ac:dyDescent="0.4">
      <c r="K107" s="3"/>
      <c r="L107" s="4"/>
    </row>
    <row r="108" spans="3:19" x14ac:dyDescent="0.4">
      <c r="I108" s="1"/>
      <c r="K108" s="2"/>
    </row>
    <row r="110" spans="3:19" x14ac:dyDescent="0.4">
      <c r="C110" s="4"/>
      <c r="D110" s="2"/>
      <c r="E110" s="2"/>
    </row>
    <row r="111" spans="3:19" x14ac:dyDescent="0.4">
      <c r="C111" s="4"/>
      <c r="D111" s="2"/>
      <c r="E111" s="5"/>
      <c r="F111" s="5"/>
    </row>
    <row r="112" spans="3:19" x14ac:dyDescent="0.4">
      <c r="C112" s="4"/>
      <c r="D112" s="2"/>
      <c r="E112" s="5"/>
      <c r="F112" s="5"/>
    </row>
    <row r="113" spans="3:6" x14ac:dyDescent="0.4">
      <c r="C113" s="4"/>
      <c r="E113" s="5"/>
      <c r="F113" s="5"/>
    </row>
    <row r="114" spans="3:6" x14ac:dyDescent="0.4">
      <c r="C114" s="4"/>
      <c r="D114" s="2"/>
      <c r="E114" s="5"/>
      <c r="F114" s="5"/>
    </row>
    <row r="121" spans="3:6" x14ac:dyDescent="0.4">
      <c r="C121" s="4"/>
      <c r="D121" s="2"/>
      <c r="E121" s="2"/>
    </row>
    <row r="122" spans="3:6" x14ac:dyDescent="0.4">
      <c r="C122" s="4"/>
      <c r="D122" s="2"/>
      <c r="E122" s="5"/>
      <c r="F122" s="5"/>
    </row>
    <row r="123" spans="3:6" x14ac:dyDescent="0.4">
      <c r="C123" s="4"/>
      <c r="D123" s="2"/>
      <c r="E123" s="5"/>
      <c r="F123" s="5"/>
    </row>
    <row r="124" spans="3:6" x14ac:dyDescent="0.4">
      <c r="C124" s="4"/>
      <c r="E124" s="5"/>
      <c r="F124" s="5"/>
    </row>
    <row r="125" spans="3:6" x14ac:dyDescent="0.4">
      <c r="C125" s="4"/>
      <c r="D125" s="2"/>
      <c r="E125" s="5"/>
      <c r="F125" s="5"/>
    </row>
    <row r="131" spans="3:6" x14ac:dyDescent="0.4">
      <c r="C131" s="4"/>
      <c r="D131" s="2"/>
      <c r="E131" s="2"/>
    </row>
    <row r="132" spans="3:6" x14ac:dyDescent="0.4">
      <c r="C132" s="4"/>
      <c r="D132" s="2"/>
      <c r="E132" s="5"/>
      <c r="F132" s="5"/>
    </row>
    <row r="133" spans="3:6" x14ac:dyDescent="0.4">
      <c r="C133" s="4"/>
      <c r="D133" s="2"/>
      <c r="E133" s="5"/>
      <c r="F133" s="5"/>
    </row>
    <row r="134" spans="3:6" x14ac:dyDescent="0.4">
      <c r="C134" s="4"/>
      <c r="E134" s="5"/>
      <c r="F134" s="5"/>
    </row>
    <row r="135" spans="3:6" x14ac:dyDescent="0.4">
      <c r="C135" s="4"/>
      <c r="D135" s="2"/>
      <c r="E135" s="5"/>
      <c r="F135" s="5"/>
    </row>
  </sheetData>
  <sortState xmlns:xlrd2="http://schemas.microsoft.com/office/spreadsheetml/2017/richdata2" ref="A43:S70">
    <sortCondition ref="A43:A70"/>
  </sortState>
  <dataValidations count="2">
    <dataValidation allowBlank="1" showInputMessage="1" showErrorMessage="1" promptTitle="Expense Budget Template" prompt="Enter your Company Name in cell B2._x000a__x000a_Enter your Planned Expenses and Actual Expenses on the next two tabs. Variance and Analysis tabs are auto calculated._x000a__x000a_When adding or editing line items, make sure you apply the changes in all four data tabs._x000a__x000a_" sqref="A1" xr:uid="{8FD58283-7829-42D1-9378-7A0E7D3DA41F}"/>
    <dataValidation allowBlank="1" showInputMessage="1" showErrorMessage="1" prompt="Enter your Company Name in this cell" sqref="B2" xr:uid="{2782FB7F-7F42-4A3C-BD05-9DDF3AD2EAD5}"/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3E12B-1AFD-48EA-AC47-B9D5D822ACB8}">
  <dimension ref="A1:S136"/>
  <sheetViews>
    <sheetView topLeftCell="A41" workbookViewId="0">
      <selection activeCell="C68" sqref="C68"/>
    </sheetView>
  </sheetViews>
  <sheetFormatPr defaultColWidth="9.15234375" defaultRowHeight="14.6" x14ac:dyDescent="0.4"/>
  <cols>
    <col min="2" max="2" width="48.53515625" bestFit="1" customWidth="1"/>
    <col min="3" max="14" width="16" bestFit="1" customWidth="1"/>
    <col min="15" max="15" width="17.53515625" bestFit="1" customWidth="1"/>
  </cols>
  <sheetData>
    <row r="1" spans="1:17" s="10" customFormat="1" ht="15" customHeight="1" x14ac:dyDescent="0.4">
      <c r="A1" s="6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 t="s">
        <v>26</v>
      </c>
    </row>
    <row r="2" spans="1:17" s="11" customFormat="1" ht="28.5" customHeight="1" x14ac:dyDescent="0.6">
      <c r="B2" s="12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7" s="11" customFormat="1" ht="45.75" customHeight="1" x14ac:dyDescent="0.4">
      <c r="B3" s="14" t="s">
        <v>78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7" s="10" customFormat="1" ht="28" customHeight="1" x14ac:dyDescent="0.4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7" s="15" customFormat="1" ht="36" customHeight="1" x14ac:dyDescent="0.4">
      <c r="B5" s="16"/>
      <c r="C5" s="17" t="s">
        <v>29</v>
      </c>
      <c r="D5" s="17" t="s">
        <v>30</v>
      </c>
      <c r="E5" s="17" t="s">
        <v>31</v>
      </c>
      <c r="F5" s="17" t="s">
        <v>32</v>
      </c>
      <c r="G5" s="17" t="s">
        <v>33</v>
      </c>
      <c r="H5" s="17" t="s">
        <v>0</v>
      </c>
      <c r="I5" s="17" t="s">
        <v>1</v>
      </c>
      <c r="J5" s="17" t="s">
        <v>34</v>
      </c>
      <c r="K5" s="17" t="s">
        <v>35</v>
      </c>
      <c r="L5" s="17" t="s">
        <v>36</v>
      </c>
      <c r="M5" s="17" t="s">
        <v>37</v>
      </c>
      <c r="N5" s="17" t="s">
        <v>38</v>
      </c>
      <c r="O5" s="18" t="s">
        <v>2</v>
      </c>
    </row>
    <row r="8" spans="1:17" s="19" customFormat="1" ht="15.9" x14ac:dyDescent="0.5">
      <c r="C8" s="26"/>
      <c r="D8" s="26"/>
      <c r="E8" s="26"/>
      <c r="F8" s="26"/>
      <c r="G8" s="27"/>
      <c r="H8" s="26"/>
      <c r="I8" s="26"/>
      <c r="J8" s="26"/>
      <c r="K8" s="26"/>
      <c r="L8" s="26"/>
      <c r="M8" s="26"/>
      <c r="N8" s="26"/>
      <c r="O8" s="26"/>
      <c r="Q8" s="20"/>
    </row>
    <row r="9" spans="1:17" s="19" customFormat="1" ht="15.9" x14ac:dyDescent="0.5">
      <c r="A9" s="19" t="s">
        <v>3</v>
      </c>
      <c r="C9" s="22">
        <v>25000</v>
      </c>
      <c r="D9" s="22">
        <f t="shared" ref="D9:L9" si="0">C91</f>
        <v>17689.400000000001</v>
      </c>
      <c r="E9" s="22">
        <f t="shared" si="0"/>
        <v>17161.800000000003</v>
      </c>
      <c r="F9" s="22">
        <f t="shared" si="0"/>
        <v>12032.700000000004</v>
      </c>
      <c r="G9" s="21">
        <f t="shared" si="0"/>
        <v>10827.200000000004</v>
      </c>
      <c r="H9" s="22">
        <f t="shared" si="0"/>
        <v>9147.9000000000051</v>
      </c>
      <c r="I9" s="22">
        <f t="shared" si="0"/>
        <v>12547.300000000007</v>
      </c>
      <c r="J9" s="22">
        <f t="shared" si="0"/>
        <v>10477.300000000007</v>
      </c>
      <c r="K9" s="22">
        <f t="shared" si="0"/>
        <v>10129.800000000007</v>
      </c>
      <c r="L9" s="22">
        <f t="shared" si="0"/>
        <v>10676.800000000007</v>
      </c>
      <c r="M9" s="22">
        <f>L91</f>
        <v>10059.300000000007</v>
      </c>
      <c r="N9" s="22">
        <f>M91</f>
        <v>12143.900000000005</v>
      </c>
      <c r="O9" s="22"/>
    </row>
    <row r="10" spans="1:17" s="19" customFormat="1" ht="15.9" x14ac:dyDescent="0.5">
      <c r="C10" s="22"/>
      <c r="D10" s="22"/>
      <c r="E10" s="22"/>
      <c r="F10" s="22"/>
      <c r="G10" s="21"/>
      <c r="H10" s="22"/>
      <c r="I10" s="22"/>
      <c r="J10" s="22"/>
      <c r="K10" s="22"/>
      <c r="L10" s="22"/>
      <c r="M10" s="22"/>
      <c r="N10" s="22"/>
      <c r="O10" s="22"/>
    </row>
    <row r="11" spans="1:17" s="19" customFormat="1" ht="15.9" x14ac:dyDescent="0.5">
      <c r="C11" s="22"/>
      <c r="D11" s="22"/>
      <c r="E11" s="22"/>
      <c r="F11" s="22"/>
      <c r="G11" s="21"/>
      <c r="H11" s="22"/>
      <c r="I11" s="22"/>
      <c r="J11" s="22"/>
      <c r="K11" s="22"/>
      <c r="L11" s="22"/>
      <c r="M11" s="22"/>
      <c r="N11" s="22"/>
      <c r="O11" s="22"/>
      <c r="P11" s="22"/>
    </row>
    <row r="12" spans="1:17" s="19" customFormat="1" ht="15.9" x14ac:dyDescent="0.5">
      <c r="A12" s="19" t="s">
        <v>39</v>
      </c>
      <c r="C12" s="22"/>
      <c r="D12" s="22"/>
      <c r="E12" s="22"/>
      <c r="F12" s="22"/>
      <c r="G12" s="21"/>
      <c r="H12" s="23"/>
      <c r="I12" s="22"/>
      <c r="J12" s="22"/>
      <c r="K12" s="22"/>
      <c r="L12" s="22"/>
      <c r="M12" s="22"/>
      <c r="N12" s="22"/>
      <c r="O12" s="22"/>
      <c r="P12" s="22"/>
    </row>
    <row r="13" spans="1:17" s="19" customFormat="1" ht="15.9" x14ac:dyDescent="0.5">
      <c r="A13" s="19" t="s">
        <v>40</v>
      </c>
      <c r="C13" s="22">
        <v>18171</v>
      </c>
      <c r="D13" s="22">
        <f>25366+325</f>
        <v>25691</v>
      </c>
      <c r="E13" s="22">
        <v>21026</v>
      </c>
      <c r="F13" s="22">
        <v>24850</v>
      </c>
      <c r="G13" s="22">
        <v>23058</v>
      </c>
      <c r="H13" s="22">
        <v>25691</v>
      </c>
      <c r="I13" s="22">
        <v>17285</v>
      </c>
      <c r="J13" s="22">
        <v>21580</v>
      </c>
      <c r="K13" s="22">
        <v>22785</v>
      </c>
      <c r="L13" s="22">
        <v>23080</v>
      </c>
      <c r="M13" s="22">
        <v>22980</v>
      </c>
      <c r="N13" s="22">
        <v>28500</v>
      </c>
      <c r="O13" s="24">
        <f>SUM(C13:N13)</f>
        <v>274697</v>
      </c>
      <c r="P13" s="22"/>
    </row>
    <row r="14" spans="1:17" s="19" customFormat="1" ht="15.9" x14ac:dyDescent="0.5">
      <c r="A14" s="19" t="s">
        <v>41</v>
      </c>
      <c r="C14" s="25">
        <v>5000</v>
      </c>
      <c r="D14" s="25">
        <v>5000</v>
      </c>
      <c r="E14" s="25">
        <v>5000</v>
      </c>
      <c r="F14" s="25">
        <v>5000</v>
      </c>
      <c r="G14" s="25">
        <v>7500</v>
      </c>
      <c r="H14" s="25">
        <v>8750</v>
      </c>
      <c r="I14" s="25">
        <v>10500</v>
      </c>
      <c r="J14" s="25">
        <v>9500</v>
      </c>
      <c r="K14" s="25">
        <v>8000</v>
      </c>
      <c r="L14" s="25">
        <v>8900</v>
      </c>
      <c r="M14" s="25">
        <v>10789</v>
      </c>
      <c r="N14" s="25">
        <v>5000</v>
      </c>
      <c r="O14" s="24">
        <f>SUM(C14:N14)</f>
        <v>88939</v>
      </c>
      <c r="P14" s="22"/>
    </row>
    <row r="15" spans="1:17" s="19" customFormat="1" ht="15.9" x14ac:dyDescent="0.5">
      <c r="C15" s="34"/>
      <c r="D15" s="34"/>
      <c r="E15" s="34"/>
      <c r="F15" s="34"/>
      <c r="G15" s="35"/>
      <c r="H15" s="36"/>
      <c r="I15" s="34"/>
      <c r="J15" s="34"/>
      <c r="K15" s="34"/>
      <c r="L15" s="34"/>
      <c r="M15" s="34"/>
      <c r="N15" s="34"/>
      <c r="O15" s="24"/>
      <c r="P15" s="22"/>
    </row>
    <row r="16" spans="1:17" s="10" customFormat="1" ht="36" customHeight="1" x14ac:dyDescent="0.4">
      <c r="A16" s="38" t="s">
        <v>72</v>
      </c>
      <c r="B16" s="38"/>
      <c r="C16" s="39">
        <f>C13+C14</f>
        <v>23171</v>
      </c>
      <c r="D16" s="39">
        <f t="shared" ref="D16:O16" si="1">D13+D14</f>
        <v>30691</v>
      </c>
      <c r="E16" s="39">
        <f t="shared" si="1"/>
        <v>26026</v>
      </c>
      <c r="F16" s="39">
        <f t="shared" si="1"/>
        <v>29850</v>
      </c>
      <c r="G16" s="39">
        <f t="shared" si="1"/>
        <v>30558</v>
      </c>
      <c r="H16" s="39">
        <f t="shared" si="1"/>
        <v>34441</v>
      </c>
      <c r="I16" s="39">
        <f t="shared" si="1"/>
        <v>27785</v>
      </c>
      <c r="J16" s="39">
        <f t="shared" si="1"/>
        <v>31080</v>
      </c>
      <c r="K16" s="39">
        <f t="shared" si="1"/>
        <v>30785</v>
      </c>
      <c r="L16" s="39">
        <f t="shared" si="1"/>
        <v>31980</v>
      </c>
      <c r="M16" s="39">
        <f t="shared" si="1"/>
        <v>33769</v>
      </c>
      <c r="N16" s="39">
        <f t="shared" si="1"/>
        <v>33500</v>
      </c>
      <c r="O16" s="39">
        <f t="shared" si="1"/>
        <v>363636</v>
      </c>
    </row>
    <row r="17" spans="1:16" s="19" customFormat="1" ht="15.9" x14ac:dyDescent="0.5">
      <c r="C17" s="34"/>
      <c r="D17" s="34"/>
      <c r="E17" s="34"/>
      <c r="F17" s="34"/>
      <c r="G17" s="35"/>
      <c r="H17" s="36"/>
      <c r="I17" s="34"/>
      <c r="J17" s="34"/>
      <c r="K17" s="34"/>
      <c r="L17" s="34"/>
      <c r="M17" s="34"/>
      <c r="N17" s="34"/>
      <c r="O17" s="24"/>
      <c r="P17" s="22"/>
    </row>
    <row r="18" spans="1:16" s="19" customFormat="1" ht="15.9" x14ac:dyDescent="0.5">
      <c r="C18" s="34"/>
      <c r="D18" s="34"/>
      <c r="E18" s="34"/>
      <c r="F18" s="34"/>
      <c r="G18" s="35"/>
      <c r="H18" s="36"/>
      <c r="I18" s="34"/>
      <c r="J18" s="34"/>
      <c r="K18" s="34"/>
      <c r="L18" s="34"/>
      <c r="M18" s="34"/>
      <c r="N18" s="34"/>
      <c r="O18" s="24"/>
      <c r="P18" s="22"/>
    </row>
    <row r="19" spans="1:16" s="19" customFormat="1" ht="15.9" x14ac:dyDescent="0.5">
      <c r="C19" s="22"/>
      <c r="D19" s="22"/>
      <c r="E19" s="22"/>
      <c r="F19" s="22"/>
      <c r="G19" s="21"/>
      <c r="H19" s="22"/>
      <c r="I19" s="22"/>
      <c r="J19" s="22"/>
      <c r="K19" s="22"/>
      <c r="L19" s="22"/>
      <c r="M19" s="22"/>
      <c r="N19" s="22"/>
      <c r="O19" s="22"/>
      <c r="P19" s="22"/>
    </row>
    <row r="20" spans="1:16" s="19" customFormat="1" ht="20.6" x14ac:dyDescent="0.65">
      <c r="A20" s="30" t="s">
        <v>77</v>
      </c>
      <c r="C20" s="22"/>
      <c r="D20" s="22"/>
      <c r="E20" s="22"/>
      <c r="F20" s="22"/>
      <c r="G20" s="21"/>
      <c r="H20" s="22"/>
      <c r="I20" s="22"/>
      <c r="J20" s="22"/>
      <c r="K20" s="22"/>
      <c r="L20" s="22"/>
      <c r="M20" s="22"/>
      <c r="N20" s="22"/>
      <c r="O20" s="22"/>
      <c r="P20" s="22"/>
    </row>
    <row r="21" spans="1:16" s="19" customFormat="1" ht="15.9" x14ac:dyDescent="0.5">
      <c r="C21" s="22"/>
      <c r="D21" s="22"/>
      <c r="E21" s="22"/>
      <c r="F21" s="22"/>
      <c r="G21" s="21"/>
      <c r="H21" s="22"/>
      <c r="I21" s="22"/>
      <c r="J21" s="22"/>
      <c r="K21" s="22"/>
      <c r="L21" s="22"/>
      <c r="M21" s="22"/>
      <c r="N21" s="22"/>
      <c r="O21" s="22"/>
      <c r="P21" s="22"/>
    </row>
    <row r="22" spans="1:16" s="19" customFormat="1" ht="15.9" x14ac:dyDescent="0.5">
      <c r="C22" s="22"/>
      <c r="D22" s="22"/>
      <c r="E22" s="22"/>
      <c r="F22" s="22"/>
      <c r="G22" s="21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19" customFormat="1" ht="20.6" x14ac:dyDescent="0.65">
      <c r="A23" s="28" t="s">
        <v>73</v>
      </c>
      <c r="C23" s="22"/>
      <c r="D23" s="22"/>
      <c r="E23" s="22"/>
      <c r="F23" s="22"/>
      <c r="G23" s="21"/>
      <c r="H23" s="22"/>
      <c r="I23" s="22"/>
      <c r="J23" s="22"/>
      <c r="K23" s="22"/>
      <c r="L23" s="22"/>
      <c r="M23" s="22"/>
      <c r="N23" s="22"/>
      <c r="O23" s="22"/>
      <c r="P23" s="22"/>
    </row>
    <row r="24" spans="1:16" s="19" customFormat="1" ht="15.9" x14ac:dyDescent="0.5">
      <c r="C24" s="22"/>
      <c r="D24" s="22"/>
      <c r="E24" s="22"/>
      <c r="F24" s="22"/>
      <c r="G24" s="21"/>
      <c r="H24" s="22"/>
      <c r="I24" s="22"/>
      <c r="J24" s="22"/>
      <c r="K24" s="22"/>
      <c r="L24" s="22"/>
      <c r="M24" s="22"/>
      <c r="N24" s="22"/>
      <c r="O24" s="22"/>
      <c r="P24" s="22"/>
    </row>
    <row r="25" spans="1:16" s="19" customFormat="1" ht="15.9" x14ac:dyDescent="0.5">
      <c r="A25" s="19" t="s">
        <v>42</v>
      </c>
      <c r="C25" s="22">
        <v>500</v>
      </c>
      <c r="D25" s="22">
        <v>500</v>
      </c>
      <c r="E25" s="22">
        <v>500</v>
      </c>
      <c r="F25" s="22">
        <v>500</v>
      </c>
      <c r="G25" s="22">
        <v>500</v>
      </c>
      <c r="H25" s="22">
        <v>500</v>
      </c>
      <c r="I25" s="22">
        <v>500</v>
      </c>
      <c r="J25" s="22">
        <v>500</v>
      </c>
      <c r="K25" s="22">
        <v>500</v>
      </c>
      <c r="L25" s="22">
        <v>500</v>
      </c>
      <c r="M25" s="22">
        <v>500</v>
      </c>
      <c r="N25" s="22">
        <v>500</v>
      </c>
      <c r="O25" s="22">
        <f>SUM(C25:N25)</f>
        <v>6000</v>
      </c>
      <c r="P25" s="22"/>
    </row>
    <row r="26" spans="1:16" s="19" customFormat="1" ht="15.9" x14ac:dyDescent="0.5">
      <c r="A26" s="19" t="s">
        <v>43</v>
      </c>
      <c r="C26" s="22">
        <v>1200</v>
      </c>
      <c r="D26" s="22">
        <v>1200</v>
      </c>
      <c r="E26" s="22">
        <v>1200</v>
      </c>
      <c r="F26" s="22">
        <v>1200</v>
      </c>
      <c r="G26" s="22">
        <v>1200</v>
      </c>
      <c r="H26" s="22">
        <v>1200</v>
      </c>
      <c r="I26" s="22">
        <v>1200</v>
      </c>
      <c r="J26" s="22">
        <v>1200</v>
      </c>
      <c r="K26" s="22">
        <v>1200</v>
      </c>
      <c r="L26" s="22">
        <v>1200</v>
      </c>
      <c r="M26" s="22">
        <v>1200</v>
      </c>
      <c r="N26" s="22">
        <v>1200</v>
      </c>
      <c r="O26" s="22">
        <f t="shared" ref="O26:O84" si="2">SUM(C26:N26)</f>
        <v>14400</v>
      </c>
      <c r="P26" s="22"/>
    </row>
    <row r="27" spans="1:16" s="19" customFormat="1" ht="15.9" x14ac:dyDescent="0.5">
      <c r="A27" s="19" t="s">
        <v>44</v>
      </c>
      <c r="C27" s="22">
        <v>500</v>
      </c>
      <c r="D27" s="22">
        <v>500</v>
      </c>
      <c r="E27" s="22">
        <v>500</v>
      </c>
      <c r="F27" s="22">
        <v>500</v>
      </c>
      <c r="G27" s="22">
        <v>500</v>
      </c>
      <c r="H27" s="22">
        <v>500</v>
      </c>
      <c r="I27" s="22">
        <v>500</v>
      </c>
      <c r="J27" s="22">
        <v>500</v>
      </c>
      <c r="K27" s="22">
        <v>500</v>
      </c>
      <c r="L27" s="22">
        <v>500</v>
      </c>
      <c r="M27" s="22">
        <v>500</v>
      </c>
      <c r="N27" s="22">
        <v>500</v>
      </c>
      <c r="O27" s="22">
        <f t="shared" si="2"/>
        <v>6000</v>
      </c>
      <c r="P27" s="22"/>
    </row>
    <row r="28" spans="1:16" s="19" customFormat="1" ht="15.9" x14ac:dyDescent="0.5">
      <c r="A28" s="19" t="s">
        <v>74</v>
      </c>
      <c r="C28" s="22">
        <f>C16*0.1</f>
        <v>2317.1</v>
      </c>
      <c r="D28" s="22">
        <f t="shared" ref="D28:N28" si="3">D16*0.1</f>
        <v>3069.1000000000004</v>
      </c>
      <c r="E28" s="22">
        <f t="shared" si="3"/>
        <v>2602.6000000000004</v>
      </c>
      <c r="F28" s="22">
        <f t="shared" si="3"/>
        <v>2985</v>
      </c>
      <c r="G28" s="22">
        <f t="shared" si="3"/>
        <v>3055.8</v>
      </c>
      <c r="H28" s="22">
        <f t="shared" si="3"/>
        <v>3444.1000000000004</v>
      </c>
      <c r="I28" s="22">
        <f t="shared" si="3"/>
        <v>2778.5</v>
      </c>
      <c r="J28" s="22">
        <f t="shared" si="3"/>
        <v>3108</v>
      </c>
      <c r="K28" s="22">
        <f t="shared" si="3"/>
        <v>3078.5</v>
      </c>
      <c r="L28" s="22">
        <f t="shared" si="3"/>
        <v>3198</v>
      </c>
      <c r="M28" s="22">
        <f t="shared" si="3"/>
        <v>3376.9</v>
      </c>
      <c r="N28" s="22">
        <f t="shared" si="3"/>
        <v>3350</v>
      </c>
      <c r="O28" s="22">
        <f t="shared" si="2"/>
        <v>36363.600000000006</v>
      </c>
      <c r="P28" s="22"/>
    </row>
    <row r="29" spans="1:16" s="19" customFormat="1" ht="15.9" x14ac:dyDescent="0.5">
      <c r="C29" s="22"/>
      <c r="D29" s="22"/>
      <c r="E29" s="22"/>
      <c r="F29" s="22"/>
      <c r="G29" s="21"/>
      <c r="H29" s="22"/>
      <c r="I29" s="22"/>
      <c r="J29" s="22"/>
      <c r="K29" s="22"/>
      <c r="L29" s="22"/>
      <c r="M29" s="22"/>
      <c r="N29" s="22"/>
      <c r="O29" s="22">
        <f t="shared" si="2"/>
        <v>0</v>
      </c>
      <c r="P29" s="22"/>
    </row>
    <row r="30" spans="1:16" s="19" customFormat="1" ht="20.6" x14ac:dyDescent="0.65">
      <c r="A30" s="28" t="s">
        <v>45</v>
      </c>
      <c r="B30" s="28"/>
      <c r="C30" s="29"/>
      <c r="D30" s="22"/>
      <c r="E30" s="22"/>
      <c r="F30" s="22"/>
      <c r="G30" s="21"/>
      <c r="H30" s="22"/>
      <c r="I30" s="22"/>
      <c r="J30" s="22"/>
      <c r="K30" s="22"/>
      <c r="L30" s="22"/>
      <c r="M30" s="22"/>
      <c r="N30" s="22"/>
      <c r="O30" s="22">
        <f t="shared" si="2"/>
        <v>0</v>
      </c>
      <c r="P30" s="22"/>
    </row>
    <row r="31" spans="1:16" s="19" customFormat="1" ht="15.9" x14ac:dyDescent="0.5">
      <c r="C31" s="22"/>
      <c r="D31" s="22"/>
      <c r="E31" s="22"/>
      <c r="F31" s="22"/>
      <c r="G31" s="21"/>
      <c r="H31" s="22"/>
      <c r="I31" s="22"/>
      <c r="J31" s="22"/>
      <c r="K31" s="22"/>
      <c r="L31" s="22"/>
      <c r="M31" s="22"/>
      <c r="N31" s="22"/>
      <c r="O31" s="22">
        <f t="shared" si="2"/>
        <v>0</v>
      </c>
      <c r="P31" s="22"/>
    </row>
    <row r="32" spans="1:16" s="19" customFormat="1" ht="15.9" x14ac:dyDescent="0.5">
      <c r="A32" s="19" t="s">
        <v>46</v>
      </c>
      <c r="C32" s="22">
        <v>5000</v>
      </c>
      <c r="D32" s="22">
        <v>5000</v>
      </c>
      <c r="E32" s="22">
        <v>5000</v>
      </c>
      <c r="F32" s="22">
        <v>5000</v>
      </c>
      <c r="G32" s="22">
        <v>5000</v>
      </c>
      <c r="H32" s="22">
        <v>5000</v>
      </c>
      <c r="I32" s="22">
        <v>5000</v>
      </c>
      <c r="J32" s="22">
        <v>5000</v>
      </c>
      <c r="K32" s="22">
        <v>5000</v>
      </c>
      <c r="L32" s="22">
        <v>5000</v>
      </c>
      <c r="M32" s="22">
        <v>5000</v>
      </c>
      <c r="N32" s="22">
        <v>5000</v>
      </c>
      <c r="O32" s="22">
        <f t="shared" si="2"/>
        <v>60000</v>
      </c>
      <c r="P32" s="22"/>
    </row>
    <row r="33" spans="1:16" s="19" customFormat="1" ht="15.9" x14ac:dyDescent="0.5">
      <c r="A33" s="19" t="s">
        <v>47</v>
      </c>
      <c r="C33" s="22">
        <v>1000</v>
      </c>
      <c r="D33" s="22">
        <v>1000</v>
      </c>
      <c r="E33" s="22">
        <v>1000</v>
      </c>
      <c r="F33" s="22">
        <v>1000</v>
      </c>
      <c r="G33" s="22">
        <v>1000</v>
      </c>
      <c r="H33" s="22">
        <v>1000</v>
      </c>
      <c r="I33" s="22">
        <v>1000</v>
      </c>
      <c r="J33" s="22">
        <v>1000</v>
      </c>
      <c r="K33" s="22">
        <v>1000</v>
      </c>
      <c r="L33" s="22">
        <v>1000</v>
      </c>
      <c r="M33" s="22">
        <v>1000</v>
      </c>
      <c r="N33" s="22">
        <v>1000</v>
      </c>
      <c r="O33" s="22">
        <f t="shared" si="2"/>
        <v>12000</v>
      </c>
      <c r="P33" s="22"/>
    </row>
    <row r="34" spans="1:16" s="19" customFormat="1" ht="15.9" x14ac:dyDescent="0.5">
      <c r="A34" s="19" t="s">
        <v>48</v>
      </c>
      <c r="C34" s="22">
        <v>10000</v>
      </c>
      <c r="D34" s="22">
        <v>10000</v>
      </c>
      <c r="E34" s="22">
        <v>10000</v>
      </c>
      <c r="F34" s="22">
        <v>10000</v>
      </c>
      <c r="G34" s="22">
        <v>10000</v>
      </c>
      <c r="H34" s="22">
        <v>10000</v>
      </c>
      <c r="I34" s="22">
        <v>10000</v>
      </c>
      <c r="J34" s="22">
        <v>10000</v>
      </c>
      <c r="K34" s="22">
        <v>10000</v>
      </c>
      <c r="L34" s="22">
        <v>10000</v>
      </c>
      <c r="M34" s="22">
        <v>10000</v>
      </c>
      <c r="N34" s="22">
        <v>10000</v>
      </c>
      <c r="O34" s="22">
        <f t="shared" si="2"/>
        <v>120000</v>
      </c>
      <c r="P34" s="22"/>
    </row>
    <row r="35" spans="1:16" s="19" customFormat="1" ht="15.9" x14ac:dyDescent="0.5">
      <c r="A35" s="19" t="s">
        <v>75</v>
      </c>
      <c r="C35" s="22">
        <f>(C32+C34)*0.0765</f>
        <v>1147.5</v>
      </c>
      <c r="D35" s="22">
        <f t="shared" ref="D35:N35" si="4">(D32+D34)*0.0765</f>
        <v>1147.5</v>
      </c>
      <c r="E35" s="22">
        <f t="shared" si="4"/>
        <v>1147.5</v>
      </c>
      <c r="F35" s="22">
        <f t="shared" si="4"/>
        <v>1147.5</v>
      </c>
      <c r="G35" s="22">
        <f t="shared" si="4"/>
        <v>1147.5</v>
      </c>
      <c r="H35" s="22">
        <f t="shared" si="4"/>
        <v>1147.5</v>
      </c>
      <c r="I35" s="22">
        <f t="shared" si="4"/>
        <v>1147.5</v>
      </c>
      <c r="J35" s="22">
        <f t="shared" si="4"/>
        <v>1147.5</v>
      </c>
      <c r="K35" s="22">
        <f t="shared" si="4"/>
        <v>1147.5</v>
      </c>
      <c r="L35" s="22">
        <f t="shared" si="4"/>
        <v>1147.5</v>
      </c>
      <c r="M35" s="22">
        <f t="shared" si="4"/>
        <v>1147.5</v>
      </c>
      <c r="N35" s="22">
        <f t="shared" si="4"/>
        <v>1147.5</v>
      </c>
      <c r="O35" s="22">
        <f t="shared" si="2"/>
        <v>13770</v>
      </c>
      <c r="P35" s="22"/>
    </row>
    <row r="36" spans="1:16" s="19" customFormat="1" ht="15.9" x14ac:dyDescent="0.5">
      <c r="A36" s="19" t="s">
        <v>49</v>
      </c>
      <c r="C36" s="22">
        <f>(C32+C34)*0.05</f>
        <v>750</v>
      </c>
      <c r="D36" s="22">
        <f t="shared" ref="D36:N36" si="5">(D32+D34)*0.05</f>
        <v>750</v>
      </c>
      <c r="E36" s="22">
        <f t="shared" si="5"/>
        <v>750</v>
      </c>
      <c r="F36" s="22">
        <f t="shared" si="5"/>
        <v>750</v>
      </c>
      <c r="G36" s="22">
        <f t="shared" si="5"/>
        <v>750</v>
      </c>
      <c r="H36" s="22">
        <f t="shared" si="5"/>
        <v>750</v>
      </c>
      <c r="I36" s="22">
        <f t="shared" si="5"/>
        <v>750</v>
      </c>
      <c r="J36" s="22">
        <f t="shared" si="5"/>
        <v>750</v>
      </c>
      <c r="K36" s="22">
        <f t="shared" si="5"/>
        <v>750</v>
      </c>
      <c r="L36" s="22">
        <f t="shared" si="5"/>
        <v>750</v>
      </c>
      <c r="M36" s="22">
        <f t="shared" si="5"/>
        <v>750</v>
      </c>
      <c r="N36" s="22">
        <f t="shared" si="5"/>
        <v>750</v>
      </c>
      <c r="O36" s="22">
        <f t="shared" si="2"/>
        <v>9000</v>
      </c>
      <c r="P36" s="22"/>
    </row>
    <row r="37" spans="1:16" s="19" customFormat="1" ht="15.9" x14ac:dyDescent="0.5">
      <c r="A37" s="19" t="s">
        <v>5</v>
      </c>
      <c r="C37" s="22">
        <v>2000</v>
      </c>
      <c r="D37" s="22">
        <v>2000</v>
      </c>
      <c r="E37" s="22">
        <v>2000</v>
      </c>
      <c r="F37" s="22">
        <v>2000</v>
      </c>
      <c r="G37" s="22">
        <v>2000</v>
      </c>
      <c r="H37" s="22">
        <v>2000</v>
      </c>
      <c r="I37" s="22">
        <v>2000</v>
      </c>
      <c r="J37" s="22">
        <v>2000</v>
      </c>
      <c r="K37" s="22">
        <v>2000</v>
      </c>
      <c r="L37" s="22">
        <v>2000</v>
      </c>
      <c r="M37" s="22">
        <v>2000</v>
      </c>
      <c r="N37" s="22">
        <v>2000</v>
      </c>
      <c r="O37" s="22">
        <f t="shared" si="2"/>
        <v>24000</v>
      </c>
      <c r="P37" s="22"/>
    </row>
    <row r="38" spans="1:16" s="19" customFormat="1" ht="15.9" x14ac:dyDescent="0.5">
      <c r="A38" s="19" t="s">
        <v>25</v>
      </c>
      <c r="C38" s="22">
        <v>100</v>
      </c>
      <c r="D38" s="22">
        <v>100</v>
      </c>
      <c r="E38" s="22">
        <v>100</v>
      </c>
      <c r="F38" s="22">
        <v>100</v>
      </c>
      <c r="G38" s="22">
        <v>100</v>
      </c>
      <c r="H38" s="22">
        <v>100</v>
      </c>
      <c r="I38" s="22">
        <v>100</v>
      </c>
      <c r="J38" s="22">
        <v>100</v>
      </c>
      <c r="K38" s="22">
        <v>100</v>
      </c>
      <c r="L38" s="22">
        <v>100</v>
      </c>
      <c r="M38" s="22">
        <v>100</v>
      </c>
      <c r="N38" s="22">
        <v>100</v>
      </c>
      <c r="O38" s="22">
        <f t="shared" si="2"/>
        <v>1200</v>
      </c>
      <c r="P38" s="22"/>
    </row>
    <row r="39" spans="1:16" s="19" customFormat="1" ht="15.9" x14ac:dyDescent="0.5">
      <c r="A39" s="19" t="s">
        <v>50</v>
      </c>
      <c r="C39" s="22">
        <v>500</v>
      </c>
      <c r="D39" s="22">
        <v>500</v>
      </c>
      <c r="E39" s="22">
        <v>500</v>
      </c>
      <c r="F39" s="22">
        <v>500</v>
      </c>
      <c r="G39" s="22">
        <v>500</v>
      </c>
      <c r="H39" s="22">
        <v>500</v>
      </c>
      <c r="I39" s="22">
        <v>500</v>
      </c>
      <c r="J39" s="22">
        <v>500</v>
      </c>
      <c r="K39" s="22">
        <v>500</v>
      </c>
      <c r="L39" s="22">
        <v>500</v>
      </c>
      <c r="M39" s="22">
        <v>500</v>
      </c>
      <c r="N39" s="22">
        <v>500</v>
      </c>
      <c r="O39" s="22">
        <f t="shared" si="2"/>
        <v>6000</v>
      </c>
      <c r="P39" s="22"/>
    </row>
    <row r="40" spans="1:16" s="19" customFormat="1" ht="15.9" x14ac:dyDescent="0.5">
      <c r="C40" s="22"/>
      <c r="D40" s="22"/>
      <c r="E40" s="22"/>
      <c r="F40" s="22"/>
      <c r="G40" s="21"/>
      <c r="H40" s="22"/>
      <c r="I40" s="22"/>
      <c r="J40" s="22"/>
      <c r="K40" s="22"/>
      <c r="L40" s="22"/>
      <c r="M40" s="22"/>
      <c r="N40" s="22"/>
      <c r="O40" s="22">
        <f t="shared" si="2"/>
        <v>0</v>
      </c>
      <c r="P40" s="22"/>
    </row>
    <row r="41" spans="1:16" s="19" customFormat="1" ht="20.6" x14ac:dyDescent="0.65">
      <c r="A41" s="30" t="s">
        <v>51</v>
      </c>
      <c r="C41" s="22"/>
      <c r="D41" s="22"/>
      <c r="E41" s="22"/>
      <c r="F41" s="22"/>
      <c r="G41" s="21"/>
      <c r="H41" s="22"/>
      <c r="I41" s="22"/>
      <c r="J41" s="22"/>
      <c r="K41" s="22"/>
      <c r="L41" s="22"/>
      <c r="M41" s="22"/>
      <c r="N41" s="22"/>
      <c r="O41" s="22">
        <f t="shared" si="2"/>
        <v>0</v>
      </c>
      <c r="P41" s="22"/>
    </row>
    <row r="42" spans="1:16" s="19" customFormat="1" ht="15.9" x14ac:dyDescent="0.5">
      <c r="C42" s="22"/>
      <c r="D42" s="22"/>
      <c r="E42" s="22"/>
      <c r="F42" s="22"/>
      <c r="G42" s="21"/>
      <c r="H42" s="22"/>
      <c r="I42" s="22"/>
      <c r="J42" s="22"/>
      <c r="K42" s="22"/>
      <c r="L42" s="22"/>
      <c r="M42" s="22"/>
      <c r="N42" s="22"/>
      <c r="O42" s="22">
        <f t="shared" si="2"/>
        <v>0</v>
      </c>
      <c r="P42" s="22"/>
    </row>
    <row r="43" spans="1:16" s="19" customFormat="1" ht="15.9" x14ac:dyDescent="0.5">
      <c r="A43" s="19" t="s">
        <v>4</v>
      </c>
      <c r="C43" s="22">
        <v>1200</v>
      </c>
      <c r="D43" s="22">
        <v>1200</v>
      </c>
      <c r="E43" s="22">
        <v>1200</v>
      </c>
      <c r="F43" s="22">
        <v>1200</v>
      </c>
      <c r="G43" s="22">
        <v>1200</v>
      </c>
      <c r="H43" s="22">
        <v>1200</v>
      </c>
      <c r="I43" s="22">
        <v>1200</v>
      </c>
      <c r="J43" s="22">
        <v>1200</v>
      </c>
      <c r="K43" s="22">
        <v>1200</v>
      </c>
      <c r="L43" s="22">
        <v>1200</v>
      </c>
      <c r="M43" s="22">
        <v>1200</v>
      </c>
      <c r="N43" s="22">
        <v>1200</v>
      </c>
      <c r="O43" s="22">
        <f t="shared" si="2"/>
        <v>14400</v>
      </c>
      <c r="P43" s="22"/>
    </row>
    <row r="44" spans="1:16" s="19" customFormat="1" ht="15.9" x14ac:dyDescent="0.5">
      <c r="A44" s="19" t="s">
        <v>7</v>
      </c>
      <c r="C44" s="22">
        <f>20+16</f>
        <v>36</v>
      </c>
      <c r="D44" s="22">
        <f>185+38</f>
        <v>223</v>
      </c>
      <c r="E44" s="22">
        <f>87+49</f>
        <v>136</v>
      </c>
      <c r="F44" s="22">
        <f>199</f>
        <v>199</v>
      </c>
      <c r="G44" s="21">
        <f>124</f>
        <v>124</v>
      </c>
      <c r="H44" s="22">
        <v>150</v>
      </c>
      <c r="I44" s="22">
        <v>38</v>
      </c>
      <c r="J44" s="22">
        <v>18</v>
      </c>
      <c r="K44" s="22">
        <f>11</f>
        <v>11</v>
      </c>
      <c r="L44" s="22">
        <v>20</v>
      </c>
      <c r="M44" s="22">
        <v>157</v>
      </c>
      <c r="N44" s="22">
        <v>27</v>
      </c>
      <c r="O44" s="22">
        <f t="shared" si="2"/>
        <v>1139</v>
      </c>
      <c r="P44" s="22"/>
    </row>
    <row r="45" spans="1:16" s="19" customFormat="1" ht="15.9" x14ac:dyDescent="0.5">
      <c r="A45" s="19" t="s">
        <v>10</v>
      </c>
      <c r="C45" s="22">
        <v>137</v>
      </c>
      <c r="D45" s="22">
        <v>137</v>
      </c>
      <c r="E45" s="22">
        <v>137</v>
      </c>
      <c r="F45" s="22">
        <v>137</v>
      </c>
      <c r="G45" s="22">
        <v>137</v>
      </c>
      <c r="H45" s="22">
        <v>137</v>
      </c>
      <c r="I45" s="22">
        <v>137</v>
      </c>
      <c r="J45" s="22">
        <v>137</v>
      </c>
      <c r="K45" s="22">
        <v>137</v>
      </c>
      <c r="L45" s="22">
        <v>137</v>
      </c>
      <c r="M45" s="22">
        <v>137</v>
      </c>
      <c r="N45" s="22">
        <v>137</v>
      </c>
      <c r="O45" s="22">
        <f t="shared" si="2"/>
        <v>1644</v>
      </c>
      <c r="P45" s="22"/>
    </row>
    <row r="46" spans="1:16" s="19" customFormat="1" ht="15.9" x14ac:dyDescent="0.5">
      <c r="A46" s="19" t="s">
        <v>52</v>
      </c>
      <c r="C46" s="22">
        <v>200</v>
      </c>
      <c r="D46" s="22">
        <v>200</v>
      </c>
      <c r="E46" s="22">
        <v>200</v>
      </c>
      <c r="F46" s="22">
        <v>200</v>
      </c>
      <c r="G46" s="22">
        <v>200</v>
      </c>
      <c r="H46" s="22">
        <v>200</v>
      </c>
      <c r="I46" s="22">
        <v>200</v>
      </c>
      <c r="J46" s="22">
        <v>200</v>
      </c>
      <c r="K46" s="22">
        <v>200</v>
      </c>
      <c r="L46" s="22">
        <v>200</v>
      </c>
      <c r="M46" s="22">
        <v>200</v>
      </c>
      <c r="N46" s="22">
        <v>200</v>
      </c>
      <c r="O46" s="22">
        <f t="shared" si="2"/>
        <v>2400</v>
      </c>
      <c r="P46" s="22"/>
    </row>
    <row r="47" spans="1:16" s="19" customFormat="1" ht="15.9" x14ac:dyDescent="0.5">
      <c r="A47" s="19" t="s">
        <v>53</v>
      </c>
      <c r="C47" s="22">
        <v>50</v>
      </c>
      <c r="D47" s="22">
        <v>50</v>
      </c>
      <c r="E47" s="22">
        <v>50</v>
      </c>
      <c r="F47" s="22">
        <v>50</v>
      </c>
      <c r="G47" s="22">
        <v>50</v>
      </c>
      <c r="H47" s="22">
        <v>50</v>
      </c>
      <c r="I47" s="22">
        <v>50</v>
      </c>
      <c r="J47" s="22">
        <v>50</v>
      </c>
      <c r="K47" s="22">
        <v>50</v>
      </c>
      <c r="L47" s="22">
        <v>50</v>
      </c>
      <c r="M47" s="22">
        <v>50</v>
      </c>
      <c r="N47" s="22">
        <v>50</v>
      </c>
      <c r="O47" s="22">
        <f t="shared" si="2"/>
        <v>600</v>
      </c>
      <c r="P47" s="22"/>
    </row>
    <row r="48" spans="1:16" s="19" customFormat="1" ht="15.9" x14ac:dyDescent="0.5">
      <c r="A48" s="19" t="s">
        <v>54</v>
      </c>
      <c r="C48" s="22">
        <v>25</v>
      </c>
      <c r="D48" s="22">
        <v>25</v>
      </c>
      <c r="E48" s="22">
        <v>25</v>
      </c>
      <c r="F48" s="22">
        <v>25</v>
      </c>
      <c r="G48" s="22">
        <v>25</v>
      </c>
      <c r="H48" s="22">
        <v>25</v>
      </c>
      <c r="I48" s="22">
        <v>25</v>
      </c>
      <c r="J48" s="22">
        <v>25</v>
      </c>
      <c r="K48" s="22">
        <v>25</v>
      </c>
      <c r="L48" s="22">
        <v>25</v>
      </c>
      <c r="M48" s="22">
        <v>25</v>
      </c>
      <c r="N48" s="22">
        <v>25</v>
      </c>
      <c r="O48" s="22">
        <f t="shared" si="2"/>
        <v>300</v>
      </c>
      <c r="P48" s="22"/>
    </row>
    <row r="49" spans="1:16" s="19" customFormat="1" ht="15.9" x14ac:dyDescent="0.5">
      <c r="A49" s="19" t="s">
        <v>8</v>
      </c>
      <c r="C49" s="22">
        <v>59</v>
      </c>
      <c r="D49" s="22">
        <v>59</v>
      </c>
      <c r="E49" s="22">
        <v>59</v>
      </c>
      <c r="F49" s="22">
        <v>59</v>
      </c>
      <c r="G49" s="22">
        <v>59</v>
      </c>
      <c r="H49" s="22">
        <v>59</v>
      </c>
      <c r="I49" s="22">
        <v>59</v>
      </c>
      <c r="J49" s="22">
        <v>59</v>
      </c>
      <c r="K49" s="22">
        <v>59</v>
      </c>
      <c r="L49" s="22">
        <v>59</v>
      </c>
      <c r="M49" s="22">
        <v>59</v>
      </c>
      <c r="N49" s="22">
        <v>59</v>
      </c>
      <c r="O49" s="22">
        <f t="shared" si="2"/>
        <v>708</v>
      </c>
      <c r="P49" s="22"/>
    </row>
    <row r="50" spans="1:16" s="19" customFormat="1" ht="15.9" x14ac:dyDescent="0.5">
      <c r="A50" s="19" t="s">
        <v>55</v>
      </c>
      <c r="C50" s="22">
        <v>120</v>
      </c>
      <c r="D50" s="22">
        <v>120</v>
      </c>
      <c r="E50" s="22">
        <v>120</v>
      </c>
      <c r="F50" s="22">
        <v>120</v>
      </c>
      <c r="G50" s="22">
        <v>120</v>
      </c>
      <c r="H50" s="22">
        <v>120</v>
      </c>
      <c r="I50" s="22">
        <v>120</v>
      </c>
      <c r="J50" s="22">
        <v>120</v>
      </c>
      <c r="K50" s="22">
        <v>120</v>
      </c>
      <c r="L50" s="22">
        <v>120</v>
      </c>
      <c r="M50" s="22">
        <v>120</v>
      </c>
      <c r="N50" s="22">
        <v>120</v>
      </c>
      <c r="O50" s="22">
        <f t="shared" si="2"/>
        <v>1440</v>
      </c>
      <c r="P50" s="22"/>
    </row>
    <row r="51" spans="1:16" s="19" customFormat="1" ht="15.9" x14ac:dyDescent="0.5">
      <c r="A51" s="19" t="s">
        <v>56</v>
      </c>
      <c r="C51" s="22">
        <v>100</v>
      </c>
      <c r="D51" s="22">
        <v>100</v>
      </c>
      <c r="E51" s="22">
        <v>100</v>
      </c>
      <c r="F51" s="22">
        <v>100</v>
      </c>
      <c r="G51" s="22">
        <v>100</v>
      </c>
      <c r="H51" s="22">
        <v>100</v>
      </c>
      <c r="I51" s="22">
        <v>100</v>
      </c>
      <c r="J51" s="22">
        <v>100</v>
      </c>
      <c r="K51" s="22">
        <v>100</v>
      </c>
      <c r="L51" s="22">
        <v>100</v>
      </c>
      <c r="M51" s="22">
        <v>100</v>
      </c>
      <c r="N51" s="22">
        <v>100</v>
      </c>
      <c r="O51" s="22">
        <f t="shared" si="2"/>
        <v>1200</v>
      </c>
      <c r="P51" s="22"/>
    </row>
    <row r="52" spans="1:16" s="19" customFormat="1" ht="15.9" x14ac:dyDescent="0.5">
      <c r="A52" s="19" t="s">
        <v>57</v>
      </c>
      <c r="C52" s="22">
        <v>50</v>
      </c>
      <c r="D52" s="22">
        <v>50</v>
      </c>
      <c r="E52" s="22">
        <v>50</v>
      </c>
      <c r="F52" s="22">
        <v>50</v>
      </c>
      <c r="G52" s="22">
        <v>50</v>
      </c>
      <c r="H52" s="22">
        <v>50</v>
      </c>
      <c r="I52" s="22">
        <v>50</v>
      </c>
      <c r="J52" s="22">
        <v>50</v>
      </c>
      <c r="K52" s="22">
        <v>50</v>
      </c>
      <c r="L52" s="22">
        <v>50</v>
      </c>
      <c r="M52" s="22">
        <v>50</v>
      </c>
      <c r="N52" s="22">
        <v>50</v>
      </c>
      <c r="O52" s="22">
        <f t="shared" si="2"/>
        <v>600</v>
      </c>
      <c r="P52" s="22"/>
    </row>
    <row r="53" spans="1:16" s="19" customFormat="1" ht="15.9" x14ac:dyDescent="0.5">
      <c r="A53" s="19" t="s">
        <v>58</v>
      </c>
      <c r="C53" s="22">
        <v>179</v>
      </c>
      <c r="D53" s="22">
        <v>179</v>
      </c>
      <c r="E53" s="22">
        <v>179</v>
      </c>
      <c r="F53" s="22">
        <v>179</v>
      </c>
      <c r="G53" s="22">
        <v>179</v>
      </c>
      <c r="H53" s="22">
        <v>179</v>
      </c>
      <c r="I53" s="22">
        <v>179</v>
      </c>
      <c r="J53" s="22">
        <v>179</v>
      </c>
      <c r="K53" s="22">
        <v>179</v>
      </c>
      <c r="L53" s="22">
        <v>179</v>
      </c>
      <c r="M53" s="22">
        <v>179</v>
      </c>
      <c r="N53" s="22">
        <v>179</v>
      </c>
      <c r="O53" s="22">
        <f t="shared" si="2"/>
        <v>2148</v>
      </c>
      <c r="P53" s="22"/>
    </row>
    <row r="54" spans="1:16" s="19" customFormat="1" ht="15.9" x14ac:dyDescent="0.5">
      <c r="A54" s="19" t="s">
        <v>59</v>
      </c>
      <c r="C54" s="22">
        <v>203</v>
      </c>
      <c r="D54" s="22">
        <v>203</v>
      </c>
      <c r="E54" s="22">
        <v>203</v>
      </c>
      <c r="F54" s="22">
        <v>203</v>
      </c>
      <c r="G54" s="22">
        <v>203</v>
      </c>
      <c r="H54" s="22">
        <v>203</v>
      </c>
      <c r="I54" s="22">
        <v>203</v>
      </c>
      <c r="J54" s="22">
        <v>203</v>
      </c>
      <c r="K54" s="22">
        <v>203</v>
      </c>
      <c r="L54" s="22">
        <v>203</v>
      </c>
      <c r="M54" s="22">
        <v>203</v>
      </c>
      <c r="N54" s="22">
        <v>203</v>
      </c>
      <c r="O54" s="22">
        <f t="shared" si="2"/>
        <v>2436</v>
      </c>
      <c r="P54" s="22"/>
    </row>
    <row r="55" spans="1:16" s="19" customFormat="1" ht="15.9" x14ac:dyDescent="0.5">
      <c r="A55" s="19" t="s">
        <v>60</v>
      </c>
      <c r="C55" s="22"/>
      <c r="D55" s="22"/>
      <c r="E55" s="22"/>
      <c r="F55" s="22">
        <v>400</v>
      </c>
      <c r="G55" s="22"/>
      <c r="H55" s="22"/>
      <c r="I55" s="22"/>
      <c r="J55" s="22">
        <v>600</v>
      </c>
      <c r="K55" s="22"/>
      <c r="L55" s="22"/>
      <c r="M55" s="22"/>
      <c r="N55" s="22"/>
      <c r="O55" s="22">
        <f t="shared" si="2"/>
        <v>1000</v>
      </c>
      <c r="P55" s="22"/>
    </row>
    <row r="56" spans="1:16" s="19" customFormat="1" ht="15.9" x14ac:dyDescent="0.5">
      <c r="A56" s="19" t="s">
        <v>61</v>
      </c>
      <c r="C56" s="22">
        <v>250</v>
      </c>
      <c r="D56" s="22">
        <v>250</v>
      </c>
      <c r="E56" s="22">
        <v>250</v>
      </c>
      <c r="F56" s="22">
        <v>250</v>
      </c>
      <c r="G56" s="22">
        <v>250</v>
      </c>
      <c r="H56" s="22">
        <v>250</v>
      </c>
      <c r="I56" s="22">
        <v>250</v>
      </c>
      <c r="J56" s="22">
        <v>250</v>
      </c>
      <c r="K56" s="22">
        <v>250</v>
      </c>
      <c r="L56" s="22">
        <v>250</v>
      </c>
      <c r="M56" s="22">
        <v>250</v>
      </c>
      <c r="N56" s="22">
        <v>250</v>
      </c>
      <c r="O56" s="22">
        <f t="shared" si="2"/>
        <v>3000</v>
      </c>
      <c r="P56" s="22"/>
    </row>
    <row r="57" spans="1:16" s="19" customFormat="1" ht="15.9" x14ac:dyDescent="0.5">
      <c r="A57" s="19" t="s">
        <v>62</v>
      </c>
      <c r="C57" s="22">
        <v>300</v>
      </c>
      <c r="D57" s="22">
        <v>300</v>
      </c>
      <c r="E57" s="22">
        <v>300</v>
      </c>
      <c r="F57" s="22">
        <v>300</v>
      </c>
      <c r="G57" s="22">
        <v>300</v>
      </c>
      <c r="H57" s="22">
        <v>300</v>
      </c>
      <c r="I57" s="22">
        <v>300</v>
      </c>
      <c r="J57" s="22">
        <v>300</v>
      </c>
      <c r="K57" s="22">
        <v>300</v>
      </c>
      <c r="L57" s="22">
        <v>300</v>
      </c>
      <c r="M57" s="22">
        <v>300</v>
      </c>
      <c r="N57" s="22">
        <v>300</v>
      </c>
      <c r="O57" s="22">
        <f t="shared" si="2"/>
        <v>3600</v>
      </c>
      <c r="P57" s="22"/>
    </row>
    <row r="58" spans="1:16" s="19" customFormat="1" ht="15.9" x14ac:dyDescent="0.5">
      <c r="A58" s="19" t="s">
        <v>14</v>
      </c>
      <c r="C58" s="22">
        <v>13</v>
      </c>
      <c r="D58" s="22"/>
      <c r="E58" s="22">
        <v>17</v>
      </c>
      <c r="F58" s="22">
        <v>33</v>
      </c>
      <c r="G58" s="21">
        <v>9</v>
      </c>
      <c r="H58" s="23"/>
      <c r="I58" s="22">
        <v>11</v>
      </c>
      <c r="J58" s="22">
        <v>10</v>
      </c>
      <c r="K58" s="22">
        <v>20</v>
      </c>
      <c r="L58" s="22">
        <v>126</v>
      </c>
      <c r="M58" s="22"/>
      <c r="N58" s="22">
        <v>13</v>
      </c>
      <c r="O58" s="22">
        <f t="shared" si="2"/>
        <v>252</v>
      </c>
      <c r="P58" s="22"/>
    </row>
    <row r="59" spans="1:16" s="19" customFormat="1" ht="15.9" x14ac:dyDescent="0.5">
      <c r="A59" s="19" t="s">
        <v>15</v>
      </c>
      <c r="C59" s="22">
        <v>25</v>
      </c>
      <c r="D59" s="22">
        <v>27</v>
      </c>
      <c r="E59" s="22">
        <v>27</v>
      </c>
      <c r="F59" s="22">
        <v>25</v>
      </c>
      <c r="G59" s="22">
        <v>25</v>
      </c>
      <c r="H59" s="22">
        <v>25</v>
      </c>
      <c r="I59" s="22">
        <v>25</v>
      </c>
      <c r="J59" s="22">
        <v>25</v>
      </c>
      <c r="K59" s="22">
        <v>25</v>
      </c>
      <c r="L59" s="22">
        <v>25</v>
      </c>
      <c r="M59" s="22">
        <v>25</v>
      </c>
      <c r="N59" s="22">
        <v>25</v>
      </c>
      <c r="O59" s="22">
        <f t="shared" si="2"/>
        <v>304</v>
      </c>
      <c r="P59" s="22"/>
    </row>
    <row r="60" spans="1:16" s="19" customFormat="1" ht="15.9" x14ac:dyDescent="0.5">
      <c r="A60" s="19" t="s">
        <v>16</v>
      </c>
      <c r="C60" s="22">
        <v>10</v>
      </c>
      <c r="D60" s="22">
        <v>10</v>
      </c>
      <c r="E60" s="22">
        <v>10</v>
      </c>
      <c r="F60" s="22">
        <v>10</v>
      </c>
      <c r="G60" s="21">
        <v>10</v>
      </c>
      <c r="H60" s="22">
        <v>10</v>
      </c>
      <c r="I60" s="22">
        <v>10</v>
      </c>
      <c r="J60" s="22">
        <v>10</v>
      </c>
      <c r="K60" s="22">
        <v>10</v>
      </c>
      <c r="L60" s="22">
        <v>10</v>
      </c>
      <c r="M60" s="22">
        <v>10</v>
      </c>
      <c r="N60" s="22">
        <v>10</v>
      </c>
      <c r="O60" s="22">
        <f t="shared" si="2"/>
        <v>120</v>
      </c>
      <c r="P60" s="22"/>
    </row>
    <row r="61" spans="1:16" s="19" customFormat="1" ht="15.9" x14ac:dyDescent="0.5">
      <c r="A61" s="19" t="s">
        <v>76</v>
      </c>
      <c r="C61" s="22"/>
      <c r="D61" s="22"/>
      <c r="E61" s="22"/>
      <c r="F61" s="22"/>
      <c r="G61" s="21"/>
      <c r="H61" s="22"/>
      <c r="I61" s="22"/>
      <c r="J61" s="22">
        <v>128</v>
      </c>
      <c r="K61" s="22"/>
      <c r="L61" s="22"/>
      <c r="M61" s="22"/>
      <c r="N61" s="22"/>
      <c r="O61" s="22">
        <f t="shared" si="2"/>
        <v>128</v>
      </c>
      <c r="P61" s="22"/>
    </row>
    <row r="62" spans="1:16" s="19" customFormat="1" ht="15.9" x14ac:dyDescent="0.5">
      <c r="A62" s="19" t="s">
        <v>17</v>
      </c>
      <c r="C62" s="22">
        <v>509</v>
      </c>
      <c r="D62" s="22">
        <v>57</v>
      </c>
      <c r="E62" s="22">
        <v>157</v>
      </c>
      <c r="F62" s="22">
        <v>536</v>
      </c>
      <c r="G62" s="21">
        <v>157</v>
      </c>
      <c r="H62" s="23">
        <v>118</v>
      </c>
      <c r="I62" s="22">
        <f>153</f>
        <v>153</v>
      </c>
      <c r="J62" s="22">
        <v>194</v>
      </c>
      <c r="K62" s="22">
        <v>15</v>
      </c>
      <c r="L62" s="22">
        <v>29</v>
      </c>
      <c r="M62" s="22">
        <v>302</v>
      </c>
      <c r="N62" s="22">
        <f>82+572</f>
        <v>654</v>
      </c>
      <c r="O62" s="22">
        <f t="shared" si="2"/>
        <v>2881</v>
      </c>
      <c r="P62" s="22"/>
    </row>
    <row r="63" spans="1:16" s="19" customFormat="1" ht="15.9" x14ac:dyDescent="0.5">
      <c r="A63" s="19" t="s">
        <v>18</v>
      </c>
      <c r="C63" s="22">
        <v>115</v>
      </c>
      <c r="D63" s="22">
        <v>115</v>
      </c>
      <c r="E63" s="22">
        <v>115</v>
      </c>
      <c r="F63" s="22">
        <v>115</v>
      </c>
      <c r="G63" s="22">
        <v>115</v>
      </c>
      <c r="H63" s="22">
        <v>115</v>
      </c>
      <c r="I63" s="22">
        <v>115</v>
      </c>
      <c r="J63" s="22">
        <v>115</v>
      </c>
      <c r="K63" s="22">
        <v>115</v>
      </c>
      <c r="L63" s="22">
        <v>115</v>
      </c>
      <c r="M63" s="22">
        <v>115</v>
      </c>
      <c r="N63" s="22">
        <v>115</v>
      </c>
      <c r="O63" s="22">
        <f t="shared" si="2"/>
        <v>1380</v>
      </c>
      <c r="P63" s="22"/>
    </row>
    <row r="64" spans="1:16" s="19" customFormat="1" ht="15.9" x14ac:dyDescent="0.5">
      <c r="A64" s="19" t="s">
        <v>12</v>
      </c>
      <c r="C64" s="22">
        <v>53</v>
      </c>
      <c r="D64" s="22"/>
      <c r="E64" s="22"/>
      <c r="F64" s="22"/>
      <c r="G64" s="21"/>
      <c r="H64" s="22">
        <v>161</v>
      </c>
      <c r="I64" s="22"/>
      <c r="J64" s="22"/>
      <c r="K64" s="22"/>
      <c r="L64" s="22"/>
      <c r="M64" s="22"/>
      <c r="N64" s="22"/>
      <c r="O64" s="22">
        <f t="shared" si="2"/>
        <v>214</v>
      </c>
      <c r="P64" s="22"/>
    </row>
    <row r="65" spans="1:16" s="19" customFormat="1" ht="15.9" x14ac:dyDescent="0.5">
      <c r="A65" s="19" t="s">
        <v>9</v>
      </c>
      <c r="C65" s="22">
        <v>10</v>
      </c>
      <c r="D65" s="22">
        <v>10</v>
      </c>
      <c r="E65" s="22">
        <v>10</v>
      </c>
      <c r="F65" s="22">
        <v>10</v>
      </c>
      <c r="G65" s="22">
        <v>10</v>
      </c>
      <c r="H65" s="22">
        <v>10</v>
      </c>
      <c r="I65" s="22">
        <v>10</v>
      </c>
      <c r="J65" s="22">
        <v>10</v>
      </c>
      <c r="K65" s="22">
        <v>10</v>
      </c>
      <c r="L65" s="22">
        <v>10</v>
      </c>
      <c r="M65" s="22">
        <v>10</v>
      </c>
      <c r="N65" s="22">
        <v>10</v>
      </c>
      <c r="O65" s="22">
        <f t="shared" si="2"/>
        <v>120</v>
      </c>
      <c r="P65" s="22"/>
    </row>
    <row r="66" spans="1:16" s="19" customFormat="1" ht="15.9" x14ac:dyDescent="0.5">
      <c r="A66" s="19" t="s">
        <v>11</v>
      </c>
      <c r="C66" s="22"/>
      <c r="D66" s="22">
        <v>54</v>
      </c>
      <c r="E66" s="22"/>
      <c r="F66" s="22"/>
      <c r="G66" s="21"/>
      <c r="H66" s="22">
        <v>51</v>
      </c>
      <c r="I66" s="22">
        <v>77</v>
      </c>
      <c r="J66" s="22"/>
      <c r="K66" s="22"/>
      <c r="L66" s="22"/>
      <c r="M66" s="22"/>
      <c r="N66" s="22"/>
      <c r="O66" s="22">
        <f t="shared" si="2"/>
        <v>182</v>
      </c>
      <c r="P66" s="22"/>
    </row>
    <row r="67" spans="1:16" s="19" customFormat="1" ht="15.9" x14ac:dyDescent="0.5">
      <c r="A67" s="19" t="s">
        <v>20</v>
      </c>
      <c r="C67" s="22">
        <v>745</v>
      </c>
      <c r="D67" s="22"/>
      <c r="E67" s="22">
        <v>1394</v>
      </c>
      <c r="F67" s="22"/>
      <c r="G67" s="21"/>
      <c r="H67" s="22">
        <v>183</v>
      </c>
      <c r="I67" s="22"/>
      <c r="J67" s="22">
        <v>239</v>
      </c>
      <c r="K67" s="22"/>
      <c r="L67" s="22">
        <v>2301</v>
      </c>
      <c r="M67" s="22"/>
      <c r="N67" s="22">
        <v>1775</v>
      </c>
      <c r="O67" s="22">
        <f t="shared" si="2"/>
        <v>6637</v>
      </c>
      <c r="P67" s="22"/>
    </row>
    <row r="68" spans="1:16" s="19" customFormat="1" ht="15.9" x14ac:dyDescent="0.5">
      <c r="A68" s="19" t="s">
        <v>19</v>
      </c>
      <c r="C68" s="22">
        <v>2</v>
      </c>
      <c r="D68" s="22">
        <v>14</v>
      </c>
      <c r="E68" s="22">
        <v>49</v>
      </c>
      <c r="F68" s="22">
        <v>129</v>
      </c>
      <c r="G68" s="21">
        <v>27</v>
      </c>
      <c r="H68" s="22">
        <v>83</v>
      </c>
      <c r="I68" s="22">
        <v>85</v>
      </c>
      <c r="J68" s="22">
        <v>7</v>
      </c>
      <c r="K68" s="22">
        <v>0</v>
      </c>
      <c r="L68" s="22">
        <v>215</v>
      </c>
      <c r="M68" s="22"/>
      <c r="N68" s="22">
        <v>368</v>
      </c>
      <c r="O68" s="22">
        <f t="shared" si="2"/>
        <v>979</v>
      </c>
      <c r="P68" s="22"/>
    </row>
    <row r="69" spans="1:16" s="19" customFormat="1" ht="15.9" x14ac:dyDescent="0.5">
      <c r="A69" s="19" t="s">
        <v>69</v>
      </c>
      <c r="C69" s="22">
        <v>75</v>
      </c>
      <c r="D69" s="22">
        <v>75</v>
      </c>
      <c r="E69" s="22">
        <v>75</v>
      </c>
      <c r="F69" s="22">
        <v>75</v>
      </c>
      <c r="G69" s="22">
        <v>75</v>
      </c>
      <c r="H69" s="22">
        <v>75</v>
      </c>
      <c r="I69" s="22">
        <v>75</v>
      </c>
      <c r="J69" s="22">
        <v>75</v>
      </c>
      <c r="K69" s="22">
        <v>75</v>
      </c>
      <c r="L69" s="22">
        <v>75</v>
      </c>
      <c r="M69" s="22">
        <v>75</v>
      </c>
      <c r="N69" s="22">
        <v>75</v>
      </c>
      <c r="O69" s="22">
        <f t="shared" si="2"/>
        <v>900</v>
      </c>
      <c r="P69" s="22"/>
    </row>
    <row r="70" spans="1:16" s="19" customFormat="1" ht="15.9" x14ac:dyDescent="0.5">
      <c r="A70" s="19" t="s">
        <v>21</v>
      </c>
      <c r="C70" s="22"/>
      <c r="D70" s="22"/>
      <c r="E70" s="22">
        <v>108</v>
      </c>
      <c r="F70" s="22"/>
      <c r="G70" s="21"/>
      <c r="H70" s="22"/>
      <c r="I70" s="22"/>
      <c r="J70" s="22"/>
      <c r="K70" s="22"/>
      <c r="L70" s="22"/>
      <c r="M70" s="22"/>
      <c r="N70" s="22">
        <v>450</v>
      </c>
      <c r="O70" s="22">
        <f t="shared" si="2"/>
        <v>558</v>
      </c>
      <c r="P70" s="22"/>
    </row>
    <row r="71" spans="1:16" s="19" customFormat="1" ht="15.9" x14ac:dyDescent="0.5">
      <c r="A71" s="19" t="s">
        <v>22</v>
      </c>
      <c r="C71" s="22">
        <v>17</v>
      </c>
      <c r="D71" s="22">
        <v>17</v>
      </c>
      <c r="E71" s="22">
        <v>17</v>
      </c>
      <c r="F71" s="22">
        <v>17</v>
      </c>
      <c r="G71" s="22">
        <v>17</v>
      </c>
      <c r="H71" s="22">
        <v>17</v>
      </c>
      <c r="I71" s="22">
        <v>17</v>
      </c>
      <c r="J71" s="22">
        <v>17</v>
      </c>
      <c r="K71" s="22">
        <v>17</v>
      </c>
      <c r="L71" s="22">
        <v>17</v>
      </c>
      <c r="M71" s="22">
        <v>17</v>
      </c>
      <c r="N71" s="22">
        <v>17</v>
      </c>
      <c r="O71" s="22">
        <f t="shared" si="2"/>
        <v>204</v>
      </c>
      <c r="P71" s="22"/>
    </row>
    <row r="72" spans="1:16" s="19" customFormat="1" ht="15.9" x14ac:dyDescent="0.5">
      <c r="C72" s="22"/>
      <c r="D72" s="22"/>
      <c r="E72" s="22"/>
      <c r="F72" s="22"/>
      <c r="G72" s="21"/>
      <c r="H72" s="22"/>
      <c r="I72" s="22"/>
      <c r="J72" s="22"/>
      <c r="K72" s="22"/>
      <c r="L72" s="22"/>
      <c r="M72" s="22"/>
      <c r="N72" s="22"/>
      <c r="O72" s="22">
        <f t="shared" si="2"/>
        <v>0</v>
      </c>
      <c r="P72" s="22"/>
    </row>
    <row r="73" spans="1:16" s="19" customFormat="1" ht="15.9" x14ac:dyDescent="0.5">
      <c r="C73" s="22"/>
      <c r="D73" s="22"/>
      <c r="E73" s="22"/>
      <c r="F73" s="22"/>
      <c r="G73" s="21"/>
      <c r="H73" s="22"/>
      <c r="I73" s="22"/>
      <c r="J73" s="22"/>
      <c r="K73" s="22"/>
      <c r="L73" s="22"/>
      <c r="M73" s="22"/>
      <c r="N73" s="22"/>
      <c r="O73" s="22">
        <f t="shared" si="2"/>
        <v>0</v>
      </c>
      <c r="P73" s="22"/>
    </row>
    <row r="74" spans="1:16" s="19" customFormat="1" ht="15.9" x14ac:dyDescent="0.5">
      <c r="C74" s="22"/>
      <c r="D74" s="22"/>
      <c r="E74" s="22"/>
      <c r="F74" s="22"/>
      <c r="G74" s="21"/>
      <c r="H74" s="22"/>
      <c r="I74" s="22"/>
      <c r="J74" s="22"/>
      <c r="K74" s="22"/>
      <c r="L74" s="22"/>
      <c r="M74" s="22"/>
      <c r="N74" s="22"/>
      <c r="O74" s="22">
        <f t="shared" si="2"/>
        <v>0</v>
      </c>
      <c r="P74" s="22"/>
    </row>
    <row r="75" spans="1:16" s="19" customFormat="1" ht="15.9" x14ac:dyDescent="0.5">
      <c r="A75" s="19" t="s">
        <v>63</v>
      </c>
      <c r="C75" s="22"/>
      <c r="D75" s="22"/>
      <c r="E75" s="22"/>
      <c r="F75" s="22"/>
      <c r="G75" s="21"/>
      <c r="H75" s="22"/>
      <c r="I75" s="22"/>
      <c r="J75" s="22"/>
      <c r="K75" s="22"/>
      <c r="L75" s="22"/>
      <c r="M75" s="22"/>
      <c r="N75" s="22"/>
      <c r="O75" s="22">
        <f t="shared" si="2"/>
        <v>0</v>
      </c>
      <c r="P75" s="22"/>
    </row>
    <row r="76" spans="1:16" s="19" customFormat="1" ht="15.9" x14ac:dyDescent="0.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>
        <f t="shared" si="2"/>
        <v>0</v>
      </c>
      <c r="P76" s="22"/>
    </row>
    <row r="77" spans="1:16" s="19" customFormat="1" ht="15.9" x14ac:dyDescent="0.5">
      <c r="A77" s="19" t="s">
        <v>6</v>
      </c>
      <c r="C77" s="22">
        <v>110</v>
      </c>
      <c r="D77" s="22">
        <v>56</v>
      </c>
      <c r="E77" s="22"/>
      <c r="F77" s="22"/>
      <c r="G77" s="21">
        <f>120</f>
        <v>120</v>
      </c>
      <c r="H77" s="22">
        <v>44</v>
      </c>
      <c r="I77" s="22">
        <f>25</f>
        <v>25</v>
      </c>
      <c r="J77" s="22">
        <v>275</v>
      </c>
      <c r="K77" s="22">
        <v>320</v>
      </c>
      <c r="L77" s="22">
        <v>35</v>
      </c>
      <c r="M77" s="22"/>
      <c r="N77" s="22">
        <v>889</v>
      </c>
      <c r="O77" s="22">
        <f t="shared" si="2"/>
        <v>1874</v>
      </c>
      <c r="P77" s="22"/>
    </row>
    <row r="78" spans="1:16" s="19" customFormat="1" ht="15.9" x14ac:dyDescent="0.5">
      <c r="A78" s="19" t="s">
        <v>13</v>
      </c>
      <c r="C78" s="22">
        <v>16</v>
      </c>
      <c r="D78" s="22">
        <v>16</v>
      </c>
      <c r="E78" s="22">
        <v>16</v>
      </c>
      <c r="F78" s="22">
        <v>16</v>
      </c>
      <c r="G78" s="22">
        <v>16</v>
      </c>
      <c r="H78" s="22">
        <v>16</v>
      </c>
      <c r="I78" s="22">
        <v>16</v>
      </c>
      <c r="J78" s="22">
        <v>16</v>
      </c>
      <c r="K78" s="22">
        <v>16</v>
      </c>
      <c r="L78" s="22">
        <v>16</v>
      </c>
      <c r="M78" s="22">
        <v>16</v>
      </c>
      <c r="N78" s="22">
        <v>16</v>
      </c>
      <c r="O78" s="22">
        <f t="shared" si="2"/>
        <v>192</v>
      </c>
      <c r="P78" s="22"/>
    </row>
    <row r="79" spans="1:16" s="19" customFormat="1" ht="15.9" x14ac:dyDescent="0.5">
      <c r="A79" s="19" t="s">
        <v>64</v>
      </c>
      <c r="C79" s="22">
        <v>35</v>
      </c>
      <c r="D79" s="22">
        <v>35</v>
      </c>
      <c r="E79" s="22">
        <v>35</v>
      </c>
      <c r="F79" s="22">
        <v>35</v>
      </c>
      <c r="G79" s="22">
        <v>35</v>
      </c>
      <c r="H79" s="22">
        <v>35</v>
      </c>
      <c r="I79" s="22">
        <v>35</v>
      </c>
      <c r="J79" s="22">
        <v>35</v>
      </c>
      <c r="K79" s="22">
        <v>35</v>
      </c>
      <c r="L79" s="22">
        <v>35</v>
      </c>
      <c r="M79" s="22">
        <v>35</v>
      </c>
      <c r="N79" s="22">
        <v>35</v>
      </c>
      <c r="O79" s="22">
        <f t="shared" si="2"/>
        <v>420</v>
      </c>
      <c r="P79" s="22"/>
    </row>
    <row r="80" spans="1:16" s="19" customFormat="1" ht="15.9" x14ac:dyDescent="0.5">
      <c r="A80" s="19" t="s">
        <v>65</v>
      </c>
      <c r="C80" s="19">
        <v>200</v>
      </c>
      <c r="D80" s="19">
        <v>200</v>
      </c>
      <c r="E80" s="19">
        <v>200</v>
      </c>
      <c r="F80" s="19">
        <v>200</v>
      </c>
      <c r="G80" s="19">
        <v>200</v>
      </c>
      <c r="H80" s="19">
        <v>200</v>
      </c>
      <c r="I80" s="19">
        <v>200</v>
      </c>
      <c r="J80" s="19">
        <v>200</v>
      </c>
      <c r="K80" s="19">
        <v>200</v>
      </c>
      <c r="L80" s="19">
        <v>200</v>
      </c>
      <c r="M80" s="19">
        <v>200</v>
      </c>
      <c r="N80" s="19">
        <v>200</v>
      </c>
      <c r="O80" s="22">
        <f t="shared" si="2"/>
        <v>2400</v>
      </c>
      <c r="P80" s="22"/>
    </row>
    <row r="81" spans="1:19" s="19" customFormat="1" ht="15.9" x14ac:dyDescent="0.5">
      <c r="A81" s="19" t="s">
        <v>66</v>
      </c>
      <c r="D81" s="19">
        <v>25</v>
      </c>
      <c r="F81" s="19">
        <v>50</v>
      </c>
      <c r="H81" s="19">
        <v>75</v>
      </c>
      <c r="J81" s="19">
        <v>125</v>
      </c>
      <c r="M81" s="19">
        <v>175</v>
      </c>
      <c r="O81" s="22">
        <f t="shared" si="2"/>
        <v>450</v>
      </c>
      <c r="P81" s="22"/>
    </row>
    <row r="82" spans="1:19" s="19" customFormat="1" ht="15.9" x14ac:dyDescent="0.5">
      <c r="A82" s="19" t="s">
        <v>67</v>
      </c>
      <c r="C82" s="19">
        <v>23</v>
      </c>
      <c r="D82" s="19">
        <v>45</v>
      </c>
      <c r="E82" s="19">
        <v>16</v>
      </c>
      <c r="F82" s="19">
        <v>50</v>
      </c>
      <c r="G82" s="19">
        <v>71</v>
      </c>
      <c r="H82" s="19">
        <v>59</v>
      </c>
      <c r="I82" s="19">
        <v>14</v>
      </c>
      <c r="J82" s="19">
        <v>50</v>
      </c>
      <c r="K82" s="19">
        <v>120</v>
      </c>
      <c r="O82" s="22">
        <f t="shared" si="2"/>
        <v>448</v>
      </c>
      <c r="P82" s="22"/>
    </row>
    <row r="83" spans="1:19" s="19" customFormat="1" ht="15.9" x14ac:dyDescent="0.5">
      <c r="A83" s="19" t="s">
        <v>68</v>
      </c>
      <c r="C83" s="19">
        <v>600</v>
      </c>
      <c r="D83" s="19">
        <v>600</v>
      </c>
      <c r="E83" s="19">
        <v>600</v>
      </c>
      <c r="F83" s="19">
        <v>600</v>
      </c>
      <c r="G83" s="19">
        <v>600</v>
      </c>
      <c r="H83" s="19">
        <v>600</v>
      </c>
      <c r="I83" s="19">
        <v>600</v>
      </c>
      <c r="J83" s="19">
        <v>600</v>
      </c>
      <c r="K83" s="19">
        <v>600</v>
      </c>
      <c r="L83" s="19">
        <v>600</v>
      </c>
      <c r="M83" s="19">
        <v>600</v>
      </c>
      <c r="N83" s="19">
        <v>600</v>
      </c>
      <c r="O83" s="22">
        <f t="shared" si="2"/>
        <v>7200</v>
      </c>
      <c r="P83" s="22"/>
    </row>
    <row r="84" spans="1:19" s="19" customFormat="1" ht="15.9" x14ac:dyDescent="0.5">
      <c r="A84" s="19" t="s">
        <v>70</v>
      </c>
      <c r="D84" s="19">
        <v>1000</v>
      </c>
      <c r="G84" s="19">
        <v>2000</v>
      </c>
      <c r="M84" s="19">
        <v>1000</v>
      </c>
      <c r="O84" s="22">
        <f t="shared" si="2"/>
        <v>4000</v>
      </c>
      <c r="P84" s="22"/>
    </row>
    <row r="85" spans="1:19" s="19" customFormat="1" ht="15.9" x14ac:dyDescent="0.5">
      <c r="P85" s="22"/>
    </row>
    <row r="86" spans="1:19" s="10" customFormat="1" ht="36" customHeight="1" x14ac:dyDescent="0.4">
      <c r="A86" s="38" t="s">
        <v>71</v>
      </c>
      <c r="B86" s="38"/>
      <c r="C86" s="39">
        <f>SUM(C25:C84)</f>
        <v>30481.599999999999</v>
      </c>
      <c r="D86" s="39">
        <f t="shared" ref="D86:O86" si="6">SUM(D25:D84)</f>
        <v>31218.6</v>
      </c>
      <c r="E86" s="39">
        <f t="shared" si="6"/>
        <v>31155.1</v>
      </c>
      <c r="F86" s="39">
        <f t="shared" si="6"/>
        <v>31055.5</v>
      </c>
      <c r="G86" s="39">
        <f t="shared" si="6"/>
        <v>32237.3</v>
      </c>
      <c r="H86" s="39">
        <f t="shared" si="6"/>
        <v>31041.599999999999</v>
      </c>
      <c r="I86" s="39">
        <f t="shared" si="6"/>
        <v>29855</v>
      </c>
      <c r="J86" s="39">
        <f t="shared" si="6"/>
        <v>31427.5</v>
      </c>
      <c r="K86" s="39">
        <f t="shared" si="6"/>
        <v>30238</v>
      </c>
      <c r="L86" s="39">
        <f t="shared" si="6"/>
        <v>32597.5</v>
      </c>
      <c r="M86" s="39">
        <f t="shared" si="6"/>
        <v>31684.400000000001</v>
      </c>
      <c r="N86" s="39">
        <f t="shared" si="6"/>
        <v>34199.5</v>
      </c>
      <c r="O86" s="39">
        <f t="shared" si="6"/>
        <v>377191.6</v>
      </c>
    </row>
    <row r="87" spans="1:19" s="19" customFormat="1" ht="15.9" x14ac:dyDescent="0.5">
      <c r="C87" s="22"/>
      <c r="D87" s="22"/>
      <c r="E87" s="22"/>
      <c r="F87" s="22"/>
      <c r="G87" s="21"/>
      <c r="H87" s="22"/>
      <c r="I87" s="22"/>
      <c r="J87" s="22"/>
      <c r="K87" s="22"/>
      <c r="L87" s="22"/>
      <c r="M87" s="22"/>
      <c r="N87" s="22"/>
      <c r="O87" s="22">
        <f>SUM(C87:L87)</f>
        <v>0</v>
      </c>
      <c r="P87" s="22"/>
    </row>
    <row r="88" spans="1:19" s="19" customFormat="1" ht="15.9" x14ac:dyDescent="0.5">
      <c r="C88" s="22"/>
      <c r="D88" s="22"/>
      <c r="E88" s="22"/>
      <c r="F88" s="22"/>
      <c r="G88" s="21"/>
      <c r="H88" s="22"/>
      <c r="I88" s="22"/>
      <c r="J88" s="22"/>
      <c r="K88" s="22"/>
      <c r="L88" s="22"/>
      <c r="M88" s="22"/>
      <c r="N88" s="22"/>
      <c r="O88" s="22">
        <f>SUM(C88:L88)</f>
        <v>0</v>
      </c>
      <c r="P88" s="22"/>
      <c r="Q88" s="31"/>
      <c r="R88" s="31"/>
      <c r="S88" s="31"/>
    </row>
    <row r="89" spans="1:19" s="30" customFormat="1" ht="20.6" x14ac:dyDescent="0.65">
      <c r="A89" s="30" t="s">
        <v>23</v>
      </c>
      <c r="C89" s="37">
        <f t="shared" ref="C89:O89" si="7">C16-C86</f>
        <v>-7310.5999999999985</v>
      </c>
      <c r="D89" s="37">
        <f t="shared" si="7"/>
        <v>-527.59999999999854</v>
      </c>
      <c r="E89" s="37">
        <f t="shared" si="7"/>
        <v>-5129.0999999999985</v>
      </c>
      <c r="F89" s="37">
        <f t="shared" si="7"/>
        <v>-1205.5</v>
      </c>
      <c r="G89" s="37">
        <f t="shared" si="7"/>
        <v>-1679.2999999999993</v>
      </c>
      <c r="H89" s="37">
        <f t="shared" si="7"/>
        <v>3399.4000000000015</v>
      </c>
      <c r="I89" s="37">
        <f t="shared" si="7"/>
        <v>-2070</v>
      </c>
      <c r="J89" s="37">
        <f t="shared" si="7"/>
        <v>-347.5</v>
      </c>
      <c r="K89" s="37">
        <f t="shared" si="7"/>
        <v>547</v>
      </c>
      <c r="L89" s="37">
        <f t="shared" si="7"/>
        <v>-617.5</v>
      </c>
      <c r="M89" s="37">
        <f t="shared" si="7"/>
        <v>2084.5999999999985</v>
      </c>
      <c r="N89" s="37">
        <f t="shared" si="7"/>
        <v>-699.5</v>
      </c>
      <c r="O89" s="37">
        <f t="shared" si="7"/>
        <v>-13555.599999999977</v>
      </c>
      <c r="P89" s="37"/>
      <c r="Q89" s="40"/>
      <c r="R89" s="41"/>
      <c r="S89" s="40"/>
    </row>
    <row r="90" spans="1:19" s="30" customFormat="1" ht="20.6" x14ac:dyDescent="0.65">
      <c r="C90" s="37"/>
      <c r="D90" s="37"/>
      <c r="E90" s="37"/>
      <c r="F90" s="37"/>
      <c r="G90" s="42"/>
      <c r="H90" s="37"/>
      <c r="I90" s="37"/>
      <c r="J90" s="37"/>
      <c r="K90" s="37"/>
      <c r="L90" s="37"/>
      <c r="M90" s="37"/>
      <c r="N90" s="37"/>
      <c r="O90" s="37"/>
      <c r="P90" s="37"/>
      <c r="Q90" s="40"/>
      <c r="R90" s="41"/>
      <c r="S90" s="40"/>
    </row>
    <row r="91" spans="1:19" s="30" customFormat="1" ht="20.6" x14ac:dyDescent="0.65">
      <c r="A91" s="30" t="s">
        <v>24</v>
      </c>
      <c r="C91" s="37">
        <f t="shared" ref="C91:N91" si="8">C9+C89</f>
        <v>17689.400000000001</v>
      </c>
      <c r="D91" s="37">
        <f t="shared" si="8"/>
        <v>17161.800000000003</v>
      </c>
      <c r="E91" s="37">
        <f t="shared" si="8"/>
        <v>12032.700000000004</v>
      </c>
      <c r="F91" s="37">
        <f t="shared" si="8"/>
        <v>10827.200000000004</v>
      </c>
      <c r="G91" s="37">
        <f t="shared" si="8"/>
        <v>9147.9000000000051</v>
      </c>
      <c r="H91" s="37">
        <f t="shared" si="8"/>
        <v>12547.300000000007</v>
      </c>
      <c r="I91" s="37">
        <f t="shared" si="8"/>
        <v>10477.300000000007</v>
      </c>
      <c r="J91" s="37">
        <f t="shared" si="8"/>
        <v>10129.800000000007</v>
      </c>
      <c r="K91" s="37">
        <f t="shared" si="8"/>
        <v>10676.800000000007</v>
      </c>
      <c r="L91" s="37">
        <f t="shared" si="8"/>
        <v>10059.300000000007</v>
      </c>
      <c r="M91" s="37">
        <f t="shared" si="8"/>
        <v>12143.900000000005</v>
      </c>
      <c r="N91" s="37">
        <f t="shared" si="8"/>
        <v>11444.400000000005</v>
      </c>
      <c r="O91" s="37"/>
      <c r="P91" s="37"/>
      <c r="Q91" s="40"/>
      <c r="R91" s="41"/>
      <c r="S91" s="40"/>
    </row>
    <row r="92" spans="1:19" s="30" customFormat="1" ht="20.6" x14ac:dyDescent="0.65">
      <c r="C92" s="37"/>
      <c r="D92" s="37"/>
      <c r="E92" s="37"/>
      <c r="F92" s="37"/>
      <c r="G92" s="42"/>
      <c r="H92" s="37"/>
      <c r="I92" s="37"/>
      <c r="J92" s="37"/>
      <c r="K92" s="37"/>
      <c r="L92" s="37"/>
      <c r="M92" s="37"/>
      <c r="N92" s="37"/>
      <c r="O92" s="37"/>
      <c r="P92" s="37"/>
      <c r="Q92" s="40"/>
      <c r="R92" s="41"/>
      <c r="S92" s="40"/>
    </row>
    <row r="93" spans="1:19" x14ac:dyDescent="0.4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Q93" s="32"/>
      <c r="R93" s="33"/>
      <c r="S93" s="32"/>
    </row>
    <row r="94" spans="1:19" x14ac:dyDescent="0.4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Q94" s="32"/>
      <c r="R94" s="33"/>
      <c r="S94" s="32"/>
    </row>
    <row r="95" spans="1:19" x14ac:dyDescent="0.4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Q95" s="32"/>
      <c r="R95" s="33"/>
      <c r="S95" s="32"/>
    </row>
    <row r="96" spans="1:19" x14ac:dyDescent="0.4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Q96" s="32"/>
      <c r="R96" s="33"/>
      <c r="S96" s="32"/>
    </row>
    <row r="97" spans="3:19" x14ac:dyDescent="0.4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Q97" s="32"/>
      <c r="R97" s="32"/>
      <c r="S97" s="32"/>
    </row>
    <row r="98" spans="3:19" x14ac:dyDescent="0.4">
      <c r="C98" s="1"/>
      <c r="D98" s="1"/>
      <c r="E98" s="1"/>
      <c r="F98" s="1"/>
      <c r="G98" s="1"/>
      <c r="H98" s="1"/>
      <c r="I98" s="1"/>
      <c r="J98" s="1"/>
      <c r="K98" s="1"/>
      <c r="L98" s="4"/>
      <c r="M98" s="1"/>
      <c r="N98" s="1"/>
      <c r="O98" s="1"/>
      <c r="Q98" s="32"/>
      <c r="R98" s="32"/>
      <c r="S98" s="32"/>
    </row>
    <row r="99" spans="3:19" x14ac:dyDescent="0.4">
      <c r="C99" s="1"/>
      <c r="D99" s="1"/>
      <c r="E99" s="1"/>
      <c r="F99" s="1"/>
      <c r="G99" s="1"/>
      <c r="H99" s="1"/>
      <c r="I99" s="1"/>
      <c r="J99" s="1"/>
      <c r="K99" s="1"/>
      <c r="L99" s="4"/>
      <c r="M99" s="1"/>
      <c r="N99" s="1"/>
      <c r="O99" s="1"/>
      <c r="Q99" s="32"/>
      <c r="R99" s="33"/>
      <c r="S99" s="32"/>
    </row>
    <row r="100" spans="3:19" x14ac:dyDescent="0.4">
      <c r="Q100" s="32"/>
      <c r="R100" s="32"/>
      <c r="S100" s="32"/>
    </row>
    <row r="101" spans="3:19" x14ac:dyDescent="0.4">
      <c r="D101" s="2"/>
      <c r="G101" s="2"/>
      <c r="I101" s="1"/>
      <c r="K101" s="2"/>
    </row>
    <row r="103" spans="3:19" x14ac:dyDescent="0.4">
      <c r="D103" s="2"/>
      <c r="I103" s="1"/>
    </row>
    <row r="104" spans="3:19" x14ac:dyDescent="0.4">
      <c r="K104" s="2"/>
    </row>
    <row r="105" spans="3:19" x14ac:dyDescent="0.4">
      <c r="G105" s="2"/>
      <c r="K105" s="2"/>
      <c r="L105" s="4"/>
    </row>
    <row r="106" spans="3:19" x14ac:dyDescent="0.4">
      <c r="K106" s="2"/>
      <c r="L106" s="4"/>
    </row>
    <row r="107" spans="3:19" x14ac:dyDescent="0.4">
      <c r="K107" s="2"/>
      <c r="L107" s="4"/>
    </row>
    <row r="108" spans="3:19" x14ac:dyDescent="0.4">
      <c r="K108" s="3"/>
      <c r="L108" s="4"/>
    </row>
    <row r="109" spans="3:19" x14ac:dyDescent="0.4">
      <c r="I109" s="1"/>
      <c r="K109" s="2"/>
    </row>
    <row r="111" spans="3:19" x14ac:dyDescent="0.4">
      <c r="C111" s="4"/>
      <c r="D111" s="2"/>
      <c r="E111" s="2"/>
    </row>
    <row r="112" spans="3:19" x14ac:dyDescent="0.4">
      <c r="C112" s="4"/>
      <c r="D112" s="2"/>
      <c r="E112" s="5"/>
      <c r="F112" s="5"/>
    </row>
    <row r="113" spans="3:6" x14ac:dyDescent="0.4">
      <c r="C113" s="4"/>
      <c r="D113" s="2"/>
      <c r="E113" s="5"/>
      <c r="F113" s="5"/>
    </row>
    <row r="114" spans="3:6" x14ac:dyDescent="0.4">
      <c r="C114" s="4"/>
      <c r="E114" s="5"/>
      <c r="F114" s="5"/>
    </row>
    <row r="115" spans="3:6" x14ac:dyDescent="0.4">
      <c r="C115" s="4"/>
      <c r="D115" s="2"/>
      <c r="E115" s="5"/>
      <c r="F115" s="5"/>
    </row>
    <row r="122" spans="3:6" x14ac:dyDescent="0.4">
      <c r="C122" s="4"/>
      <c r="D122" s="2"/>
      <c r="E122" s="2"/>
    </row>
    <row r="123" spans="3:6" x14ac:dyDescent="0.4">
      <c r="C123" s="4"/>
      <c r="D123" s="2"/>
      <c r="E123" s="5"/>
      <c r="F123" s="5"/>
    </row>
    <row r="124" spans="3:6" x14ac:dyDescent="0.4">
      <c r="C124" s="4"/>
      <c r="D124" s="2"/>
      <c r="E124" s="5"/>
      <c r="F124" s="5"/>
    </row>
    <row r="125" spans="3:6" x14ac:dyDescent="0.4">
      <c r="C125" s="4"/>
      <c r="E125" s="5"/>
      <c r="F125" s="5"/>
    </row>
    <row r="126" spans="3:6" x14ac:dyDescent="0.4">
      <c r="C126" s="4"/>
      <c r="D126" s="2"/>
      <c r="E126" s="5"/>
      <c r="F126" s="5"/>
    </row>
    <row r="132" spans="3:6" x14ac:dyDescent="0.4">
      <c r="C132" s="4"/>
      <c r="D132" s="2"/>
      <c r="E132" s="2"/>
    </row>
    <row r="133" spans="3:6" x14ac:dyDescent="0.4">
      <c r="C133" s="4"/>
      <c r="D133" s="2"/>
      <c r="E133" s="5"/>
      <c r="F133" s="5"/>
    </row>
    <row r="134" spans="3:6" x14ac:dyDescent="0.4">
      <c r="C134" s="4"/>
      <c r="D134" s="2"/>
      <c r="E134" s="5"/>
      <c r="F134" s="5"/>
    </row>
    <row r="135" spans="3:6" x14ac:dyDescent="0.4">
      <c r="C135" s="4"/>
      <c r="E135" s="5"/>
      <c r="F135" s="5"/>
    </row>
    <row r="136" spans="3:6" x14ac:dyDescent="0.4">
      <c r="C136" s="4"/>
      <c r="D136" s="2"/>
      <c r="E136" s="5"/>
      <c r="F136" s="5"/>
    </row>
  </sheetData>
  <dataValidations count="2">
    <dataValidation allowBlank="1" showInputMessage="1" showErrorMessage="1" prompt="Enter your Company Name in this cell" sqref="B2" xr:uid="{E8B5F8C3-8B69-4370-9704-1461849462C5}"/>
    <dataValidation allowBlank="1" showInputMessage="1" showErrorMessage="1" promptTitle="Expense Budget Template" prompt="Enter your Company Name in cell B2._x000a__x000a_Enter your Planned Expenses and Actual Expenses on the next two tabs. Variance and Analysis tabs are auto calculated._x000a__x000a_When adding or editing line items, make sure you apply the changes in all four data tabs._x000a__x000a_" sqref="A1" xr:uid="{1D8608CA-4021-451A-8D22-F1C5CD610FC3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2020</vt:lpstr>
      <vt:lpstr>Actual and Projected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Lang</dc:creator>
  <cp:lastModifiedBy>Peter Lang</cp:lastModifiedBy>
  <dcterms:created xsi:type="dcterms:W3CDTF">2020-05-12T15:25:48Z</dcterms:created>
  <dcterms:modified xsi:type="dcterms:W3CDTF">2020-10-18T14:01:24Z</dcterms:modified>
</cp:coreProperties>
</file>