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8.xml"/>
  <Override ContentType="application/vnd.openxmlformats-officedocument.spreadsheetml.comments+xml" PartName="/xl/comments7.xml"/>
  <Override ContentType="application/vnd.openxmlformats-officedocument.spreadsheetml.comments+xml" PartName="/xl/comments9.xml"/>
  <Override ContentType="application/vnd.openxmlformats-officedocument.spreadsheetml.comments+xml" PartName="/xl/comments11.xml"/>
  <Override ContentType="application/vnd.openxmlformats-officedocument.spreadsheetml.comments+xml" PartName="/xl/comments10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ject Timelines 2021" sheetId="1" r:id="rId4"/>
    <sheet state="visible" name="Project Timelines 2022" sheetId="2" r:id="rId5"/>
    <sheet state="visible" name="LOST-Timelines" sheetId="3" r:id="rId6"/>
    <sheet state="hidden" name="Domini" sheetId="4" r:id="rId7"/>
    <sheet state="hidden" name="Mahoney" sheetId="5" r:id="rId8"/>
    <sheet state="hidden" name="Soper" sheetId="6" r:id="rId9"/>
    <sheet state="hidden" name="Walsh" sheetId="7" r:id="rId10"/>
    <sheet state="hidden" name="Gill-Tully" sheetId="8" r:id="rId11"/>
    <sheet state="hidden" name="Ahmed" sheetId="9" r:id="rId12"/>
    <sheet state="hidden" name="Poppe" sheetId="10" r:id="rId13"/>
    <sheet state="hidden" name="Delia and Tim Kiely - PHR" sheetId="11" r:id="rId14"/>
    <sheet state="hidden" name="Lyons - PHR" sheetId="12" r:id="rId15"/>
    <sheet state="hidden" name="Fedele" sheetId="13" r:id="rId16"/>
    <sheet state="hidden" name="Roy" sheetId="14" r:id="rId17"/>
    <sheet state="hidden" name="Guise" sheetId="15" r:id="rId18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2">
      <text>
        <t xml:space="preserve">Design Agreement signed &amp; 1st half of Design Fee Due</t>
      </text>
    </comment>
    <comment authorId="0" ref="E2">
      <text>
        <t xml:space="preserve">Conceptual Design Phase</t>
      </text>
    </comment>
    <comment authorId="0" ref="F2">
      <text>
        <t xml:space="preserve">Purchasing &amp; Tracking</t>
      </text>
    </comment>
    <comment authorId="0" ref="G2">
      <text>
        <t xml:space="preserve">Detailed Design Phase</t>
      </text>
    </comment>
    <comment authorId="0" ref="H2">
      <text>
        <t xml:space="preserve">Furniture Installation &amp; Project expected to wrap up</t>
      </text>
    </comment>
    <comment authorId="0" ref="I2">
      <text>
        <t xml:space="preserve">Weekly- Bi Weekly
Construction
</t>
      </text>
    </comment>
    <comment authorId="0" ref="L2">
      <text>
        <t xml:space="preserve">Design Agreement signed &amp; 1st half of Design Fee Due</t>
      </text>
    </comment>
    <comment authorId="0" ref="M2">
      <text>
        <t xml:space="preserve">Conceptual Design Phase</t>
      </text>
    </comment>
    <comment authorId="0" ref="N2">
      <text>
        <t xml:space="preserve">Purchasing &amp; Tracking</t>
      </text>
    </comment>
    <comment authorId="0" ref="O2">
      <text>
        <t xml:space="preserve">Detailed Design Phase</t>
      </text>
    </comment>
    <comment authorId="0" ref="P2">
      <text>
        <t xml:space="preserve">Furniture Installation &amp; Project expected to wrap up</t>
      </text>
    </comment>
    <comment authorId="0" ref="Q2">
      <text>
        <t xml:space="preserve">Weekly- Bi Weekly
Construction
</t>
      </text>
    </comment>
    <comment authorId="0" ref="T2">
      <text>
        <t xml:space="preserve">Design Agreement signed &amp; 1st half of Design Fee Due</t>
      </text>
    </comment>
    <comment authorId="0" ref="U2">
      <text>
        <t xml:space="preserve">Conceptual Design Phase</t>
      </text>
    </comment>
    <comment authorId="0" ref="V2">
      <text>
        <t xml:space="preserve">Purchasing &amp; Tracking</t>
      </text>
    </comment>
    <comment authorId="0" ref="W2">
      <text>
        <t xml:space="preserve">Detailed Design Phase</t>
      </text>
    </comment>
    <comment authorId="0" ref="X2">
      <text>
        <t xml:space="preserve">Furniture Installation &amp; Project expected to wrap up</t>
      </text>
    </comment>
    <comment authorId="0" ref="Y2">
      <text>
        <t xml:space="preserve">Weekly- Bi Weekly
Construction
</t>
      </text>
    </comment>
    <comment authorId="0" ref="A6">
      <text>
        <t xml:space="preserve">Add Builder here</t>
      </text>
    </comment>
    <comment authorId="0" ref="B6">
      <text>
        <t xml:space="preserve">Add Revenue Amount</t>
      </text>
    </comment>
    <comment authorId="0" ref="C6">
      <text>
        <t xml:space="preserve">ADD PROJECT PHASE HERE</t>
      </text>
    </comment>
    <comment authorId="0" ref="D6">
      <text>
        <t xml:space="preserve">ADD PROJECT PHASE HERE</t>
      </text>
    </comment>
    <comment authorId="0" ref="E6">
      <text>
        <t xml:space="preserve">ADD PROJECT PHASE HERE</t>
      </text>
    </comment>
    <comment authorId="0" ref="F6">
      <text>
        <t xml:space="preserve">ADD PROJECT PHASE HERE</t>
      </text>
    </comment>
    <comment authorId="0" ref="G6">
      <text>
        <t xml:space="preserve">ADD PROJECT PHASE HERE</t>
      </text>
    </comment>
    <comment authorId="0" ref="H6">
      <text>
        <t xml:space="preserve">ADD PROJECT PHASE HERE</t>
      </text>
    </comment>
    <comment authorId="0" ref="I6">
      <text>
        <t xml:space="preserve">ADD PROJECT PHASE HERE</t>
      </text>
    </comment>
    <comment authorId="0" ref="J6">
      <text>
        <t xml:space="preserve">ADD PROJECT PHASE HERE</t>
      </text>
    </comment>
    <comment authorId="0" ref="K6">
      <text>
        <t xml:space="preserve">ADD PROJECT PHASE HERE</t>
      </text>
    </comment>
    <comment authorId="0" ref="L6">
      <text>
        <t xml:space="preserve">ADD PROJECT PHASE HERE</t>
      </text>
    </comment>
    <comment authorId="0" ref="M6">
      <text>
        <t xml:space="preserve">ADD PROJECT PHASE HERE</t>
      </text>
    </comment>
    <comment authorId="0" ref="N6">
      <text>
        <t xml:space="preserve">ADD PROJECT PHASE HERE</t>
      </text>
    </comment>
    <comment authorId="0" ref="A8">
      <text>
        <t xml:space="preserve">Add Builder here</t>
      </text>
    </comment>
    <comment authorId="0" ref="D8">
      <text>
        <t xml:space="preserve">ADD PROJECT PHASE HERE</t>
      </text>
    </comment>
    <comment authorId="0" ref="E8">
      <text>
        <t xml:space="preserve">ADD PROJECT PHASE HERE</t>
      </text>
    </comment>
    <comment authorId="0" ref="F8">
      <text>
        <t xml:space="preserve">ADD PROJECT PHASE HERE</t>
      </text>
    </comment>
    <comment authorId="0" ref="G8">
      <text>
        <t xml:space="preserve">ADD PROJECT PHASE HERE</t>
      </text>
    </comment>
    <comment authorId="0" ref="H8">
      <text>
        <t xml:space="preserve">ADD PROJECT PHASE HERE</t>
      </text>
    </comment>
    <comment authorId="0" ref="I8">
      <text>
        <t xml:space="preserve">ADD PROJECT PHASE HERE</t>
      </text>
    </comment>
    <comment authorId="0" ref="J8">
      <text>
        <t xml:space="preserve">ADD PROJECT PHASE HERE</t>
      </text>
    </comment>
    <comment authorId="0" ref="K8">
      <text>
        <t xml:space="preserve">ADD PROJECT PHASE HERE</t>
      </text>
    </comment>
    <comment authorId="0" ref="L8">
      <text>
        <t xml:space="preserve">ADD PROJECT PHASE HERE</t>
      </text>
    </comment>
    <comment authorId="0" ref="M8">
      <text>
        <t xml:space="preserve">ADD PROJECT PHASE HERE</t>
      </text>
    </comment>
    <comment authorId="0" ref="N8">
      <text>
        <t xml:space="preserve">ADD PROJECT PHASE HERE</t>
      </text>
    </comment>
    <comment authorId="0" ref="O8">
      <text>
        <t xml:space="preserve">ADD PROJECT PHASE HERE</t>
      </text>
    </comment>
    <comment authorId="0" ref="A10">
      <text>
        <t xml:space="preserve">Add Builder here</t>
      </text>
    </comment>
    <comment authorId="0" ref="H10">
      <text>
        <t xml:space="preserve">ADD PROJECT PHASE HERE</t>
      </text>
    </comment>
    <comment authorId="0" ref="I10">
      <text>
        <t xml:space="preserve">ADD PROJECT PHASE HERE</t>
      </text>
    </comment>
    <comment authorId="0" ref="J10">
      <text>
        <t xml:space="preserve">ADD PROJECT PHASE HERE</t>
      </text>
    </comment>
    <comment authorId="0" ref="K10">
      <text>
        <t xml:space="preserve">ADD PROJECT PHASE HERE</t>
      </text>
    </comment>
    <comment authorId="0" ref="L10">
      <text>
        <t xml:space="preserve">ADD PROJECT PHASE HERE</t>
      </text>
    </comment>
    <comment authorId="0" ref="M10">
      <text>
        <t xml:space="preserve">ADD PROJECT PHASE HERE</t>
      </text>
    </comment>
    <comment authorId="0" ref="N10">
      <text>
        <t xml:space="preserve">ADD PROJECT PHASE HERE</t>
      </text>
    </comment>
    <comment authorId="0" ref="O10">
      <text>
        <t xml:space="preserve">ADD PROJECT PHASE HERE</t>
      </text>
    </comment>
    <comment authorId="0" ref="P10">
      <text>
        <t xml:space="preserve">ADD PROJECT PHASE HERE</t>
      </text>
    </comment>
    <comment authorId="0" ref="Q10">
      <text>
        <t xml:space="preserve">ADD PROJECT PHASE HERE</t>
      </text>
    </comment>
    <comment authorId="0" ref="R10">
      <text>
        <t xml:space="preserve">ADD PROJECT PHASE HERE</t>
      </text>
    </comment>
    <comment authorId="0" ref="S10">
      <text>
        <t xml:space="preserve">ADD PROJECT PHASE HERE</t>
      </text>
    </comment>
  </commentList>
</comments>
</file>

<file path=xl/comments10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O4">
      <text>
        <t xml:space="preserve">https://www.dropbox.com/s/1zhi9ec2fylejev/Invoice_01339_2020-09-03.pdf?dl=0</t>
      </text>
    </comment>
  </commentList>
</comments>
</file>

<file path=xl/comments1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O4">
      <text>
        <t xml:space="preserve">https://www.dropbox.com/s/1zhi9ec2fylejev/Invoice_01339_2020-09-03.pdf?dl=0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2">
      <text>
        <t xml:space="preserve">Design Agreement signed &amp; 1st half of Design Fee Due</t>
      </text>
    </comment>
    <comment authorId="0" ref="E2">
      <text>
        <t xml:space="preserve">Conceptual Design Phase</t>
      </text>
    </comment>
    <comment authorId="0" ref="F2">
      <text>
        <t xml:space="preserve">Purchasing &amp; Tracking</t>
      </text>
    </comment>
    <comment authorId="0" ref="G2">
      <text>
        <t xml:space="preserve">Detailed Design Phase</t>
      </text>
    </comment>
    <comment authorId="0" ref="H2">
      <text>
        <t xml:space="preserve">Furniture Installation &amp; Project expected to wrap up</t>
      </text>
    </comment>
    <comment authorId="0" ref="I2">
      <text>
        <t xml:space="preserve">Weekly- Bi Weekly
Construction
</t>
      </text>
    </comment>
    <comment authorId="0" ref="L2">
      <text>
        <t xml:space="preserve">Design Agreement signed &amp; 1st half of Design Fee Due</t>
      </text>
    </comment>
    <comment authorId="0" ref="M2">
      <text>
        <t xml:space="preserve">Conceptual Design Phase</t>
      </text>
    </comment>
    <comment authorId="0" ref="N2">
      <text>
        <t xml:space="preserve">Purchasing &amp; Tracking</t>
      </text>
    </comment>
    <comment authorId="0" ref="O2">
      <text>
        <t xml:space="preserve">Detailed Design Phase</t>
      </text>
    </comment>
    <comment authorId="0" ref="P2">
      <text>
        <t xml:space="preserve">Furniture Installation &amp; Project expected to wrap up</t>
      </text>
    </comment>
    <comment authorId="0" ref="Q2">
      <text>
        <t xml:space="preserve">Weekly- Bi Weekly
Construction
</t>
      </text>
    </comment>
    <comment authorId="0" ref="T2">
      <text>
        <t xml:space="preserve">Design Agreement signed &amp; 1st half of Design Fee Due</t>
      </text>
    </comment>
    <comment authorId="0" ref="U2">
      <text>
        <t xml:space="preserve">Conceptual Design Phase</t>
      </text>
    </comment>
    <comment authorId="0" ref="V2">
      <text>
        <t xml:space="preserve">Purchasing &amp; Tracking</t>
      </text>
    </comment>
    <comment authorId="0" ref="W2">
      <text>
        <t xml:space="preserve">Detailed Design Phase</t>
      </text>
    </comment>
    <comment authorId="0" ref="X2">
      <text>
        <t xml:space="preserve">Furniture Installation &amp; Project expected to wrap up</t>
      </text>
    </comment>
    <comment authorId="0" ref="Y2">
      <text>
        <t xml:space="preserve">Weekly- Bi Weekly
Construction
</t>
      </text>
    </comment>
    <comment authorId="0" ref="AQ2">
      <text>
        <t xml:space="preserve">Design Agreement signed &amp; 1st half of Design Fee Due</t>
      </text>
    </comment>
    <comment authorId="0" ref="AR2">
      <text>
        <t xml:space="preserve">Conceptual Design Phase</t>
      </text>
    </comment>
    <comment authorId="0" ref="AS2">
      <text>
        <t xml:space="preserve">Purchasing &amp; Tracking</t>
      </text>
    </comment>
    <comment authorId="0" ref="AT2">
      <text>
        <t xml:space="preserve">Detailed Design Phase</t>
      </text>
    </comment>
    <comment authorId="0" ref="AU2">
      <text>
        <t xml:space="preserve">Furniture Installation &amp; Project expected to wrap up</t>
      </text>
    </comment>
    <comment authorId="0" ref="AV2">
      <text>
        <t xml:space="preserve">Weekly- Bi Weekly
Construction
</t>
      </text>
    </comment>
    <comment authorId="0" ref="AY2">
      <text>
        <t xml:space="preserve">Design Agreement signed &amp; 1st half of Design Fee Due</t>
      </text>
    </comment>
    <comment authorId="0" ref="AZ2">
      <text>
        <t xml:space="preserve">Conceptual Design Phase</t>
      </text>
    </comment>
    <comment authorId="0" ref="BA2">
      <text>
        <t xml:space="preserve">Purchasing &amp; Tracking</t>
      </text>
    </comment>
    <comment authorId="0" ref="BB2">
      <text>
        <t xml:space="preserve">Detailed Design Phase</t>
      </text>
    </comment>
    <comment authorId="0" ref="BC2">
      <text>
        <t xml:space="preserve">Furniture Installation &amp; Project expected to wrap up</t>
      </text>
    </comment>
    <comment authorId="0" ref="BD2">
      <text>
        <t xml:space="preserve">Weekly- Bi Weekly
Construction
</t>
      </text>
    </comment>
    <comment authorId="0" ref="BG2">
      <text>
        <t xml:space="preserve">Design Agreement signed &amp; 1st half of Design Fee Due</t>
      </text>
    </comment>
    <comment authorId="0" ref="BH2">
      <text>
        <t xml:space="preserve">Conceptual Design Phase</t>
      </text>
    </comment>
    <comment authorId="0" ref="BI2">
      <text>
        <t xml:space="preserve">Purchasing &amp; Tracking</t>
      </text>
    </comment>
    <comment authorId="0" ref="BJ2">
      <text>
        <t xml:space="preserve">Detailed Design Phase</t>
      </text>
    </comment>
    <comment authorId="0" ref="BK2">
      <text>
        <t xml:space="preserve">Furniture Installation &amp; Project expected to wrap up</t>
      </text>
    </comment>
    <comment authorId="0" ref="BL2">
      <text>
        <t xml:space="preserve">Weekly- Bi Weekly
Construction
</t>
      </text>
    </comment>
    <comment authorId="0" ref="BO2">
      <text>
        <t xml:space="preserve">Design Agreement signed &amp; 1st half of Design Fee Due</t>
      </text>
    </comment>
    <comment authorId="0" ref="BP2">
      <text>
        <t xml:space="preserve">Conceptual Design Phase</t>
      </text>
    </comment>
    <comment authorId="0" ref="BQ2">
      <text>
        <t xml:space="preserve">Purchasing &amp; Tracking</t>
      </text>
    </comment>
    <comment authorId="0" ref="BR2">
      <text>
        <t xml:space="preserve">Detailed Design Phase</t>
      </text>
    </comment>
    <comment authorId="0" ref="BS2">
      <text>
        <t xml:space="preserve">Furniture Installation &amp; Project expected to wrap up</t>
      </text>
    </comment>
    <comment authorId="0" ref="BT2">
      <text>
        <t xml:space="preserve">Weekly- Bi Weekly
Construction
</t>
      </text>
    </comment>
    <comment authorId="0" ref="BW2">
      <text>
        <t xml:space="preserve">Design Agreement signed &amp; 1st half of Design Fee Due</t>
      </text>
    </comment>
    <comment authorId="0" ref="BX2">
      <text>
        <t xml:space="preserve">Conceptual Design Phase</t>
      </text>
    </comment>
    <comment authorId="0" ref="BY2">
      <text>
        <t xml:space="preserve">Purchasing &amp; Tracking</t>
      </text>
    </comment>
    <comment authorId="0" ref="BZ2">
      <text>
        <t xml:space="preserve">Detailed Design Phase</t>
      </text>
    </comment>
    <comment authorId="0" ref="CA2">
      <text>
        <t xml:space="preserve">Furniture Installation &amp; Project expected to wrap up</t>
      </text>
    </comment>
    <comment authorId="0" ref="CB2">
      <text>
        <t xml:space="preserve">Weekly- Bi Weekly
Construction
</t>
      </text>
    </comment>
    <comment authorId="0" ref="CE2">
      <text>
        <t xml:space="preserve">Design Agreement signed &amp; 1st half of Design Fee Due</t>
      </text>
    </comment>
    <comment authorId="0" ref="CF2">
      <text>
        <t xml:space="preserve">Conceptual Design Phase</t>
      </text>
    </comment>
    <comment authorId="0" ref="CG2">
      <text>
        <t xml:space="preserve">Purchasing &amp; Tracking</t>
      </text>
    </comment>
    <comment authorId="0" ref="CH2">
      <text>
        <t xml:space="preserve">Detailed Design Phase</t>
      </text>
    </comment>
    <comment authorId="0" ref="CI2">
      <text>
        <t xml:space="preserve">Furniture Installation &amp; Project expected to wrap up</t>
      </text>
    </comment>
    <comment authorId="0" ref="CJ2">
      <text>
        <t xml:space="preserve">Weekly- Bi Weekly
Construction
</t>
      </text>
    </comment>
    <comment authorId="0" ref="CM2">
      <text>
        <t xml:space="preserve">Design Agreement signed &amp; 1st half of Design Fee Due</t>
      </text>
    </comment>
    <comment authorId="0" ref="CN2">
      <text>
        <t xml:space="preserve">Conceptual Design Phase</t>
      </text>
    </comment>
    <comment authorId="0" ref="CO2">
      <text>
        <t xml:space="preserve">Purchasing &amp; Tracking</t>
      </text>
    </comment>
    <comment authorId="0" ref="CP2">
      <text>
        <t xml:space="preserve">Detailed Design Phase</t>
      </text>
    </comment>
    <comment authorId="0" ref="CQ2">
      <text>
        <t xml:space="preserve">Furniture Installation &amp; Project expected to wrap up</t>
      </text>
    </comment>
    <comment authorId="0" ref="CR2">
      <text>
        <t xml:space="preserve">Weekly- Bi Weekly
Construction
</t>
      </text>
    </comment>
    <comment authorId="0" ref="CU2">
      <text>
        <t xml:space="preserve">Design Agreement signed &amp; 1st half of Design Fee Due</t>
      </text>
    </comment>
    <comment authorId="0" ref="CV2">
      <text>
        <t xml:space="preserve">Conceptual Design Phase</t>
      </text>
    </comment>
    <comment authorId="0" ref="CW2">
      <text>
        <t xml:space="preserve">Purchasing &amp; Tracking</t>
      </text>
    </comment>
    <comment authorId="0" ref="CX2">
      <text>
        <t xml:space="preserve">Detailed Design Phase</t>
      </text>
    </comment>
    <comment authorId="0" ref="CY2">
      <text>
        <t xml:space="preserve">Furniture Installation &amp; Project expected to wrap up</t>
      </text>
    </comment>
    <comment authorId="0" ref="CZ2">
      <text>
        <t xml:space="preserve">Weekly- Bi Weekly
Construction
</t>
      </text>
    </comment>
    <comment authorId="0" ref="A6">
      <text>
        <t xml:space="preserve">Add Builder here</t>
      </text>
    </comment>
    <comment authorId="0" ref="B6">
      <text>
        <t xml:space="preserve">Add Revenue Amount</t>
      </text>
    </comment>
    <comment authorId="0" ref="C6">
      <text>
        <t xml:space="preserve">ADD PROJECT PHASE HERE</t>
      </text>
    </comment>
    <comment authorId="0" ref="D6">
      <text>
        <t xml:space="preserve">ADD PROJECT PHASE HERE</t>
      </text>
    </comment>
    <comment authorId="0" ref="E6">
      <text>
        <t xml:space="preserve">ADD PROJECT PHASE HERE</t>
      </text>
    </comment>
    <comment authorId="0" ref="F6">
      <text>
        <t xml:space="preserve">ADD PROJECT PHASE HERE</t>
      </text>
    </comment>
    <comment authorId="0" ref="G6">
      <text>
        <t xml:space="preserve">ADD PROJECT PHASE HERE</t>
      </text>
    </comment>
    <comment authorId="0" ref="H6">
      <text>
        <t xml:space="preserve">ADD PROJECT PHASE HERE</t>
      </text>
    </comment>
    <comment authorId="0" ref="I6">
      <text>
        <t xml:space="preserve">ADD PROJECT PHASE HERE</t>
      </text>
    </comment>
    <comment authorId="0" ref="J6">
      <text>
        <t xml:space="preserve">ADD PROJECT PHASE HERE</t>
      </text>
    </comment>
    <comment authorId="0" ref="K6">
      <text>
        <t xml:space="preserve">ADD PROJECT PHASE HERE</t>
      </text>
    </comment>
    <comment authorId="0" ref="L6">
      <text>
        <t xml:space="preserve">ADD PROJECT PHASE HERE</t>
      </text>
    </comment>
    <comment authorId="0" ref="M6">
      <text>
        <t xml:space="preserve">ADD PROJECT PHASE HERE</t>
      </text>
    </comment>
    <comment authorId="0" ref="N6">
      <text>
        <t xml:space="preserve">ADD PROJECT PHASE HERE</t>
      </text>
    </comment>
    <comment authorId="0" ref="AB6">
      <text>
        <t xml:space="preserve">Add Builder here</t>
      </text>
    </comment>
    <comment authorId="0" ref="AC6">
      <text>
        <t xml:space="preserve">Add Revenue Amount</t>
      </text>
    </comment>
    <comment authorId="0" ref="AD6">
      <text>
        <t xml:space="preserve">ADD PROJECT PHASE HERE</t>
      </text>
    </comment>
    <comment authorId="0" ref="AE6">
      <text>
        <t xml:space="preserve">ADD PROJECT PHASE HERE</t>
      </text>
    </comment>
    <comment authorId="0" ref="AF6">
      <text>
        <t xml:space="preserve">ADD PROJECT PHASE HERE</t>
      </text>
    </comment>
    <comment authorId="0" ref="AG6">
      <text>
        <t xml:space="preserve">ADD PROJECT PHASE HERE</t>
      </text>
    </comment>
    <comment authorId="0" ref="AH6">
      <text>
        <t xml:space="preserve">ADD PROJECT PHASE HERE</t>
      </text>
    </comment>
    <comment authorId="0" ref="AI6">
      <text>
        <t xml:space="preserve">ADD PROJECT PHASE HERE</t>
      </text>
    </comment>
    <comment authorId="0" ref="AJ6">
      <text>
        <t xml:space="preserve">ADD PROJECT PHASE HERE</t>
      </text>
    </comment>
    <comment authorId="0" ref="AK6">
      <text>
        <t xml:space="preserve">ADD PROJECT PHASE HERE</t>
      </text>
    </comment>
    <comment authorId="0" ref="AL6">
      <text>
        <t xml:space="preserve">ADD PROJECT PHASE HERE</t>
      </text>
    </comment>
    <comment authorId="0" ref="AM6">
      <text>
        <t xml:space="preserve">ADD PROJECT PHASE HERE</t>
      </text>
    </comment>
    <comment authorId="0" ref="AN6">
      <text>
        <t xml:space="preserve">ADD PROJECT PHASE HERE</t>
      </text>
    </comment>
    <comment authorId="0" ref="AO6">
      <text>
        <t xml:space="preserve">ADD PROJECT PHASE HERE</t>
      </text>
    </comment>
    <comment authorId="0" ref="BC6">
      <text>
        <t xml:space="preserve">Add Builder here</t>
      </text>
    </comment>
    <comment authorId="0" ref="BD6">
      <text>
        <t xml:space="preserve">Add Revenue Amount</t>
      </text>
    </comment>
    <comment authorId="0" ref="BE6">
      <text>
        <t xml:space="preserve">ADD PROJECT PHASE HERE</t>
      </text>
    </comment>
    <comment authorId="0" ref="BF6">
      <text>
        <t xml:space="preserve">ADD PROJECT PHASE HERE</t>
      </text>
    </comment>
    <comment authorId="0" ref="BG6">
      <text>
        <t xml:space="preserve">ADD PROJECT PHASE HERE</t>
      </text>
    </comment>
    <comment authorId="0" ref="BH6">
      <text>
        <t xml:space="preserve">ADD PROJECT PHASE HERE</t>
      </text>
    </comment>
    <comment authorId="0" ref="BI6">
      <text>
        <t xml:space="preserve">ADD PROJECT PHASE HERE</t>
      </text>
    </comment>
    <comment authorId="0" ref="BJ6">
      <text>
        <t xml:space="preserve">ADD PROJECT PHASE HERE</t>
      </text>
    </comment>
    <comment authorId="0" ref="BK6">
      <text>
        <t xml:space="preserve">ADD PROJECT PHASE HERE</t>
      </text>
    </comment>
    <comment authorId="0" ref="BL6">
      <text>
        <t xml:space="preserve">ADD PROJECT PHASE HERE</t>
      </text>
    </comment>
    <comment authorId="0" ref="BM6">
      <text>
        <t xml:space="preserve">ADD PROJECT PHASE HERE</t>
      </text>
    </comment>
    <comment authorId="0" ref="BN6">
      <text>
        <t xml:space="preserve">ADD PROJECT PHASE HERE</t>
      </text>
    </comment>
    <comment authorId="0" ref="BO6">
      <text>
        <t xml:space="preserve">ADD PROJECT PHASE HERE</t>
      </text>
    </comment>
    <comment authorId="0" ref="BP6">
      <text>
        <t xml:space="preserve">ADD PROJECT PHASE HERE</t>
      </text>
    </comment>
    <comment authorId="0" ref="CD6">
      <text>
        <t xml:space="preserve">Week of 7/5 - 7/10 Flooring + tiling begins </t>
      </text>
    </comment>
    <comment authorId="0" ref="CE6">
      <text>
        <t xml:space="preserve">Week of 7/12 - 7/17 Tiling continued </t>
      </text>
    </comment>
    <comment authorId="0" ref="CF6">
      <text>
        <t xml:space="preserve">Week of 7/19 - 7/24 Cabinetry Install + countertops+ Finish carpentry </t>
      </text>
    </comment>
    <comment authorId="0" ref="CG6">
      <text>
        <t xml:space="preserve">Week of 7/26 - 7/31 Finish carpentry continued + cleaning </t>
      </text>
    </comment>
    <comment authorId="0" ref="CH6">
      <text>
        <t xml:space="preserve">Week of 8/2 - 8/7 Painting </t>
      </text>
    </comment>
    <comment authorId="0" ref="CI6">
      <text>
        <t xml:space="preserve">Week of 8/9 - 8/14 Finish plumbing and electrical + HVAC </t>
      </text>
    </comment>
    <comment authorId="0" ref="CJ6">
      <text>
        <t xml:space="preserve">Week of 8/16 - 8/21 Door knobs, misc + punch list </t>
      </text>
    </comment>
    <comment authorId="0" ref="CK6">
      <text>
        <t xml:space="preserve">Completion </t>
      </text>
    </comment>
    <comment authorId="0" ref="A8">
      <text>
        <t xml:space="preserve">Add Builder here</t>
      </text>
    </comment>
    <comment authorId="0" ref="D8">
      <text>
        <t xml:space="preserve">ADD PROJECT PHASE HERE</t>
      </text>
    </comment>
    <comment authorId="0" ref="E8">
      <text>
        <t xml:space="preserve">ADD PROJECT PHASE HERE</t>
      </text>
    </comment>
    <comment authorId="0" ref="F8">
      <text>
        <t xml:space="preserve">ADD PROJECT PHASE HERE</t>
      </text>
    </comment>
    <comment authorId="0" ref="G8">
      <text>
        <t xml:space="preserve">ADD PROJECT PHASE HERE</t>
      </text>
    </comment>
    <comment authorId="0" ref="H8">
      <text>
        <t xml:space="preserve">ADD PROJECT PHASE HERE</t>
      </text>
    </comment>
    <comment authorId="0" ref="I8">
      <text>
        <t xml:space="preserve">ADD PROJECT PHASE HERE</t>
      </text>
    </comment>
    <comment authorId="0" ref="J8">
      <text>
        <t xml:space="preserve">ADD PROJECT PHASE HERE</t>
      </text>
    </comment>
    <comment authorId="0" ref="K8">
      <text>
        <t xml:space="preserve">ADD PROJECT PHASE HERE</t>
      </text>
    </comment>
    <comment authorId="0" ref="L8">
      <text>
        <t xml:space="preserve">ADD PROJECT PHASE HERE</t>
      </text>
    </comment>
    <comment authorId="0" ref="M8">
      <text>
        <t xml:space="preserve">ADD PROJECT PHASE HERE</t>
      </text>
    </comment>
    <comment authorId="0" ref="N8">
      <text>
        <t xml:space="preserve">ADD PROJECT PHASE HERE</t>
      </text>
    </comment>
    <comment authorId="0" ref="O8">
      <text>
        <t xml:space="preserve">ADD PROJECT PHASE HERE</t>
      </text>
    </comment>
    <comment authorId="0" ref="AB8">
      <text>
        <t xml:space="preserve">Add Builder here</t>
      </text>
    </comment>
    <comment authorId="0" ref="AE8">
      <text>
        <t xml:space="preserve">ADD PROJECT PHASE HERE</t>
      </text>
    </comment>
    <comment authorId="0" ref="AF8">
      <text>
        <t xml:space="preserve">ADD PROJECT PHASE HERE</t>
      </text>
    </comment>
    <comment authorId="0" ref="AG8">
      <text>
        <t xml:space="preserve">ADD PROJECT PHASE HERE</t>
      </text>
    </comment>
    <comment authorId="0" ref="AH8">
      <text>
        <t xml:space="preserve">ADD PROJECT PHASE HERE</t>
      </text>
    </comment>
    <comment authorId="0" ref="AI8">
      <text>
        <t xml:space="preserve">ADD PROJECT PHASE HERE</t>
      </text>
    </comment>
    <comment authorId="0" ref="AJ8">
      <text>
        <t xml:space="preserve">ADD PROJECT PHASE HERE</t>
      </text>
    </comment>
    <comment authorId="0" ref="AK8">
      <text>
        <t xml:space="preserve">ADD PROJECT PHASE HERE</t>
      </text>
    </comment>
    <comment authorId="0" ref="AL8">
      <text>
        <t xml:space="preserve">ADD PROJECT PHASE HERE</t>
      </text>
    </comment>
    <comment authorId="0" ref="AM8">
      <text>
        <t xml:space="preserve">ADD PROJECT PHASE HERE</t>
      </text>
    </comment>
    <comment authorId="0" ref="AN8">
      <text>
        <t xml:space="preserve">ADD PROJECT PHASE HERE</t>
      </text>
    </comment>
    <comment authorId="0" ref="AO8">
      <text>
        <t xml:space="preserve">ADD PROJECT PHASE HERE</t>
      </text>
    </comment>
    <comment authorId="0" ref="AP8">
      <text>
        <t xml:space="preserve">ADD PROJECT PHASE HERE</t>
      </text>
    </comment>
    <comment authorId="0" ref="BC8">
      <text>
        <t xml:space="preserve">Add Builder here</t>
      </text>
    </comment>
    <comment authorId="0" ref="BF8">
      <text>
        <t xml:space="preserve">ADD PROJECT PHASE HERE</t>
      </text>
    </comment>
    <comment authorId="0" ref="BG8">
      <text>
        <t xml:space="preserve">ADD PROJECT PHASE HERE</t>
      </text>
    </comment>
    <comment authorId="0" ref="BH8">
      <text>
        <t xml:space="preserve">ADD PROJECT PHASE HERE</t>
      </text>
    </comment>
    <comment authorId="0" ref="BI8">
      <text>
        <t xml:space="preserve">ADD PROJECT PHASE HERE</t>
      </text>
    </comment>
    <comment authorId="0" ref="BJ8">
      <text>
        <t xml:space="preserve">ADD PROJECT PHASE HERE</t>
      </text>
    </comment>
    <comment authorId="0" ref="BK8">
      <text>
        <t xml:space="preserve">ADD PROJECT PHASE HERE</t>
      </text>
    </comment>
    <comment authorId="0" ref="BL8">
      <text>
        <t xml:space="preserve">ADD PROJECT PHASE HERE</t>
      </text>
    </comment>
    <comment authorId="0" ref="BM8">
      <text>
        <t xml:space="preserve">ADD PROJECT PHASE HERE</t>
      </text>
    </comment>
    <comment authorId="0" ref="BN8">
      <text>
        <t xml:space="preserve">ADD PROJECT PHASE HERE</t>
      </text>
    </comment>
    <comment authorId="0" ref="BO8">
      <text>
        <t xml:space="preserve">ADD PROJECT PHASE HERE</t>
      </text>
    </comment>
    <comment authorId="0" ref="BP8">
      <text>
        <t xml:space="preserve">ADD PROJECT PHASE HERE</t>
      </text>
    </comment>
    <comment authorId="0" ref="BQ8">
      <text>
        <t xml:space="preserve">ADD PROJECT PHASE HERE</t>
      </text>
    </comment>
    <comment authorId="0" ref="A10">
      <text>
        <t xml:space="preserve">Add Builder here</t>
      </text>
    </comment>
    <comment authorId="0" ref="H10">
      <text>
        <t xml:space="preserve">ADD PROJECT PHASE HERE</t>
      </text>
    </comment>
    <comment authorId="0" ref="I10">
      <text>
        <t xml:space="preserve">ADD PROJECT PHASE HERE</t>
      </text>
    </comment>
    <comment authorId="0" ref="J10">
      <text>
        <t xml:space="preserve">ADD PROJECT PHASE HERE</t>
      </text>
    </comment>
    <comment authorId="0" ref="K10">
      <text>
        <t xml:space="preserve">ADD PROJECT PHASE HERE</t>
      </text>
    </comment>
    <comment authorId="0" ref="L10">
      <text>
        <t xml:space="preserve">ADD PROJECT PHASE HERE</t>
      </text>
    </comment>
    <comment authorId="0" ref="M10">
      <text>
        <t xml:space="preserve">ADD PROJECT PHASE HERE</t>
      </text>
    </comment>
    <comment authorId="0" ref="N10">
      <text>
        <t xml:space="preserve">ADD PROJECT PHASE HERE</t>
      </text>
    </comment>
    <comment authorId="0" ref="O10">
      <text>
        <t xml:space="preserve">ADD PROJECT PHASE HERE</t>
      </text>
    </comment>
    <comment authorId="0" ref="P10">
      <text>
        <t xml:space="preserve">ADD PROJECT PHASE HERE</t>
      </text>
    </comment>
    <comment authorId="0" ref="Q10">
      <text>
        <t xml:space="preserve">ADD PROJECT PHASE HERE</t>
      </text>
    </comment>
    <comment authorId="0" ref="R10">
      <text>
        <t xml:space="preserve">ADD PROJECT PHASE HERE</t>
      </text>
    </comment>
    <comment authorId="0" ref="S10">
      <text>
        <t xml:space="preserve">ADD PROJECT PHASE HERE</t>
      </text>
    </comment>
    <comment authorId="0" ref="AB10">
      <text>
        <t xml:space="preserve">Add Builder here</t>
      </text>
    </comment>
    <comment authorId="0" ref="AI10">
      <text>
        <t xml:space="preserve">ADD PROJECT PHASE HERE</t>
      </text>
    </comment>
    <comment authorId="0" ref="AJ10">
      <text>
        <t xml:space="preserve">ADD PROJECT PHASE HERE</t>
      </text>
    </comment>
    <comment authorId="0" ref="AK10">
      <text>
        <t xml:space="preserve">ADD PROJECT PHASE HERE</t>
      </text>
    </comment>
    <comment authorId="0" ref="AL10">
      <text>
        <t xml:space="preserve">ADD PROJECT PHASE HERE</t>
      </text>
    </comment>
    <comment authorId="0" ref="AM10">
      <text>
        <t xml:space="preserve">ADD PROJECT PHASE HERE</t>
      </text>
    </comment>
    <comment authorId="0" ref="AN10">
      <text>
        <t xml:space="preserve">ADD PROJECT PHASE HERE</t>
      </text>
    </comment>
    <comment authorId="0" ref="AO10">
      <text>
        <t xml:space="preserve">ADD PROJECT PHASE HERE</t>
      </text>
    </comment>
    <comment authorId="0" ref="AP10">
      <text>
        <t xml:space="preserve">ADD PROJECT PHASE HERE</t>
      </text>
    </comment>
    <comment authorId="0" ref="AQ10">
      <text>
        <t xml:space="preserve">ADD PROJECT PHASE HERE</t>
      </text>
    </comment>
    <comment authorId="0" ref="AR10">
      <text>
        <t xml:space="preserve">ADD PROJECT PHASE HERE</t>
      </text>
    </comment>
    <comment authorId="0" ref="AS10">
      <text>
        <t xml:space="preserve">ADD PROJECT PHASE HERE</t>
      </text>
    </comment>
    <comment authorId="0" ref="AT10">
      <text>
        <t xml:space="preserve">ADD PROJECT PHASE HERE</t>
      </text>
    </comment>
    <comment authorId="0" ref="BC10">
      <text>
        <t xml:space="preserve">Add Builder here</t>
      </text>
    </comment>
    <comment authorId="0" ref="BJ10">
      <text>
        <t xml:space="preserve">ADD PROJECT PHASE HERE</t>
      </text>
    </comment>
    <comment authorId="0" ref="BK10">
      <text>
        <t xml:space="preserve">ADD PROJECT PHASE HERE</t>
      </text>
    </comment>
    <comment authorId="0" ref="BL10">
      <text>
        <t xml:space="preserve">ADD PROJECT PHASE HERE</t>
      </text>
    </comment>
    <comment authorId="0" ref="BM10">
      <text>
        <t xml:space="preserve">ADD PROJECT PHASE HERE</t>
      </text>
    </comment>
    <comment authorId="0" ref="BN10">
      <text>
        <t xml:space="preserve">ADD PROJECT PHASE HERE</t>
      </text>
    </comment>
    <comment authorId="0" ref="BO10">
      <text>
        <t xml:space="preserve">ADD PROJECT PHASE HERE</t>
      </text>
    </comment>
    <comment authorId="0" ref="BP10">
      <text>
        <t xml:space="preserve">ADD PROJECT PHASE HERE</t>
      </text>
    </comment>
    <comment authorId="0" ref="BQ10">
      <text>
        <t xml:space="preserve">ADD PROJECT PHASE HERE</t>
      </text>
    </comment>
    <comment authorId="0" ref="BR10">
      <text>
        <t xml:space="preserve">ADD PROJECT PHASE HERE</t>
      </text>
    </comment>
    <comment authorId="0" ref="BS10">
      <text>
        <t xml:space="preserve">ADD PROJECT PHASE HERE</t>
      </text>
    </comment>
    <comment authorId="0" ref="BT10">
      <text>
        <t xml:space="preserve">ADD PROJECT PHASE HERE</t>
      </text>
    </comment>
    <comment authorId="0" ref="BU10">
      <text>
        <t xml:space="preserve">ADD PROJECT PHASE HERE</t>
      </text>
    </comment>
    <comment authorId="0" ref="CD10">
      <text>
        <t xml:space="preserve">shopping for lighting + paint</t>
      </text>
    </comment>
    <comment authorId="0" ref="CE10">
      <text>
        <t xml:space="preserve">Shopping + collecting samples and pricing</t>
      </text>
    </comment>
    <comment authorId="0" ref="CF10">
      <text>
        <t xml:space="preserve">inputting selections into cad + finalizing plans</t>
      </text>
    </comment>
    <comment authorId="0" ref="CG10">
      <text>
        <t xml:space="preserve">finalizing plans</t>
      </text>
    </comment>
    <comment authorId="0" ref="CH10">
      <text>
        <t xml:space="preserve">finalizing plans</t>
      </text>
    </comment>
    <comment authorId="0" ref="CI10">
      <text>
        <t xml:space="preserve">final Meeting to review all </t>
      </text>
    </comment>
    <comment authorId="0" ref="CD15">
      <text>
        <t xml:space="preserve">shopping day 1: plumbing for all + countertops</t>
      </text>
    </comment>
    <comment authorId="0" ref="CE15">
      <text>
        <t xml:space="preserve">tile shopping day 1 + 2 + cabinetry shopping</t>
      </text>
    </comment>
    <comment authorId="0" ref="CF15">
      <text>
        <t xml:space="preserve">lighting + cabinetry hardware shopping + misc items </t>
      </text>
    </comment>
    <comment authorId="0" ref="CG15">
      <text>
        <t xml:space="preserve">pricing updates from all vendors + spreadsheet </t>
      </text>
    </comment>
    <comment authorId="0" ref="CH15">
      <text>
        <t xml:space="preserve">Update plans with all selections + meeting to review all selections </t>
      </text>
    </comment>
    <comment authorId="0" ref="CI15">
      <text>
        <t xml:space="preserve">updating plans with technical details </t>
      </text>
    </comment>
    <comment authorId="0" ref="CJ15">
      <text>
        <t xml:space="preserve">updatingn selection sheet + jobsite book created </t>
      </text>
    </comment>
    <comment authorId="0" ref="CK15">
      <text>
        <t xml:space="preserve">schedule meeting with Builder + final measure </t>
      </text>
    </comment>
    <comment authorId="0" ref="CL15">
      <text>
        <t xml:space="preserve">order cabinets + materials + drop off site book</t>
      </text>
    </comment>
    <comment authorId="0" ref="CD16">
      <text>
        <t xml:space="preserve">Design Revisions + Meeting</t>
      </text>
    </comment>
    <comment authorId="0" ref="CE16">
      <text>
        <t xml:space="preserve">Designs for 2nd floor</t>
      </text>
    </comment>
    <comment authorId="0" ref="CF16">
      <text>
        <t xml:space="preserve">designs for 2nd floor</t>
      </text>
    </comment>
    <comment authorId="0" ref="CG16">
      <text>
        <t xml:space="preserve">designs for 2nd floor</t>
      </text>
    </comment>
    <comment authorId="0" ref="CH16">
      <text>
        <t xml:space="preserve">Initial Meeting: 2nd Floor</t>
      </text>
    </comment>
    <comment authorId="0" ref="CI16">
      <text>
        <t xml:space="preserve">Shopping: countertops</t>
      </text>
    </comment>
    <comment authorId="0" ref="CJ16">
      <text>
        <t xml:space="preserve">shopping for plumbing + tile </t>
      </text>
    </comment>
    <comment authorId="0" ref="CK16">
      <text>
        <t xml:space="preserve">shopping for lighting + paint</t>
      </text>
    </comment>
    <comment authorId="0" ref="CL16">
      <text>
        <t xml:space="preserve">Shopping + collecting samples and pricing</t>
      </text>
    </comment>
    <comment authorId="0" ref="CM16">
      <text>
        <t xml:space="preserve">inputting selections into cad + finalizing plans</t>
      </text>
    </comment>
    <comment authorId="0" ref="CN16">
      <text>
        <t xml:space="preserve">finalizing plans</t>
      </text>
    </comment>
    <comment authorId="0" ref="CO16">
      <text>
        <t xml:space="preserve">finalizing plans</t>
      </text>
    </comment>
    <comment authorId="0" ref="CP16">
      <text>
        <t xml:space="preserve">final Meeting to review all </t>
      </text>
    </comment>
    <comment authorId="0" ref="CD17">
      <text>
        <t xml:space="preserve">techinical drawings</t>
      </text>
    </comment>
    <comment authorId="0" ref="CE17">
      <text>
        <t xml:space="preserve">input of finishes in design</t>
      </text>
    </comment>
    <comment authorId="0" ref="CF17">
      <text>
        <t xml:space="preserve">Inputting selections specs in floor plan + lighting + hardware</t>
      </text>
    </comment>
    <comment authorId="0" ref="CG17">
      <text>
        <t xml:space="preserve">Collecting pricing and samples for client + paint samples</t>
      </text>
    </comment>
    <comment authorId="0" ref="CH17">
      <text>
        <t xml:space="preserve">Final plans + measure with builder. </t>
      </text>
    </comment>
    <comment authorId="0" ref="CD23">
      <text>
        <t xml:space="preserve">revisions</t>
      </text>
    </comment>
    <comment authorId="0" ref="CE23">
      <text>
        <t xml:space="preserve">shopping - countertops and appliances</t>
      </text>
    </comment>
    <comment authorId="0" ref="CF23">
      <text>
        <t xml:space="preserve">plumbing shopping + tile</t>
      </text>
    </comment>
    <comment authorId="0" ref="CG23">
      <text>
        <t xml:space="preserve">technical details</t>
      </text>
    </comment>
    <comment authorId="0" ref="CH23">
      <text>
        <t xml:space="preserve">inputting selections for design</t>
      </text>
    </comment>
    <comment authorId="0" ref="CI23">
      <text>
        <t xml:space="preserve">selections for designs</t>
      </text>
    </comment>
    <comment authorId="0" ref="CJ23">
      <text>
        <t xml:space="preserve">jobsite book completion </t>
      </text>
    </comment>
    <comment authorId="0" ref="CK23">
      <text>
        <t xml:space="preserve">final site measure</t>
      </text>
    </comment>
    <comment authorId="0" ref="CL23">
      <text>
        <t xml:space="preserve">jobsite book + meeting with contractor</t>
      </text>
    </comment>
    <comment authorId="0" ref="CM23">
      <text>
        <t xml:space="preserve">wrap up</t>
      </text>
    </comment>
    <comment authorId="0" ref="CD25">
      <text>
        <t xml:space="preserve">shopping day 1: plumbing for all + countertops</t>
      </text>
    </comment>
    <comment authorId="0" ref="CE25">
      <text>
        <t xml:space="preserve">tile shopping day 1 + 2 + cabinetry shopping</t>
      </text>
    </comment>
    <comment authorId="0" ref="CF25">
      <text>
        <t xml:space="preserve">lighting + cabinetry hardware shopping + misc items </t>
      </text>
    </comment>
    <comment authorId="0" ref="CG25">
      <text>
        <t xml:space="preserve">pricing updates from all vendors + spreadsheet </t>
      </text>
    </comment>
    <comment authorId="0" ref="CH25">
      <text>
        <t xml:space="preserve">Update plans with all selections + meeting to review all selections </t>
      </text>
    </comment>
    <comment authorId="0" ref="CI25">
      <text>
        <t xml:space="preserve">updating plans with technical details </t>
      </text>
    </comment>
    <comment authorId="0" ref="CJ25">
      <text>
        <t xml:space="preserve">updatingn selection sheet + jobsite book created </t>
      </text>
    </comment>
    <comment authorId="0" ref="CK25">
      <text>
        <t xml:space="preserve">schedule meeting with Builder + final measure </t>
      </text>
    </comment>
    <comment authorId="0" ref="CL25">
      <text>
        <t xml:space="preserve">order cabinets + materials + drop off site book</t>
      </text>
    </comment>
    <comment authorId="0" ref="CD26">
      <text>
        <t xml:space="preserve">Design Revisions + Meeting</t>
      </text>
    </comment>
    <comment authorId="0" ref="CE26">
      <text>
        <t xml:space="preserve">Designs for 2nd floor</t>
      </text>
    </comment>
    <comment authorId="0" ref="CF26">
      <text>
        <t xml:space="preserve">designs for 2nd floor</t>
      </text>
    </comment>
    <comment authorId="0" ref="CG26">
      <text>
        <t xml:space="preserve">designs for 2nd floor</t>
      </text>
    </comment>
    <comment authorId="0" ref="CH26">
      <text>
        <t xml:space="preserve">Initial Meeting: 2nd Floor</t>
      </text>
    </comment>
    <comment authorId="0" ref="CI26">
      <text>
        <t xml:space="preserve">Shopping: countertops</t>
      </text>
    </comment>
    <comment authorId="0" ref="CJ26">
      <text>
        <t xml:space="preserve">shopping for plumbing + tile </t>
      </text>
    </comment>
    <comment authorId="0" ref="CK26">
      <text>
        <t xml:space="preserve">shopping for lighting + paint</t>
      </text>
    </comment>
    <comment authorId="0" ref="CL26">
      <text>
        <t xml:space="preserve">Shopping + collecting samples and pricing</t>
      </text>
    </comment>
    <comment authorId="0" ref="CM26">
      <text>
        <t xml:space="preserve">inputting selections into cad + finalizing plans</t>
      </text>
    </comment>
    <comment authorId="0" ref="CN26">
      <text>
        <t xml:space="preserve">finalizing plans</t>
      </text>
    </comment>
    <comment authorId="0" ref="CO26">
      <text>
        <t xml:space="preserve">finalizing plans</t>
      </text>
    </comment>
    <comment authorId="0" ref="CP26">
      <text>
        <t xml:space="preserve">final Meeting to review all </t>
      </text>
    </comment>
    <comment authorId="0" ref="CD27">
      <text>
        <t xml:space="preserve">techinical drawings</t>
      </text>
    </comment>
    <comment authorId="0" ref="CE27">
      <text>
        <t xml:space="preserve">input of finishes in design</t>
      </text>
    </comment>
    <comment authorId="0" ref="CF27">
      <text>
        <t xml:space="preserve">Inputting selections specs in floor plan + lighting + hardware</t>
      </text>
    </comment>
    <comment authorId="0" ref="CG27">
      <text>
        <t xml:space="preserve">Collecting pricing and samples for client + paint samples</t>
      </text>
    </comment>
    <comment authorId="0" ref="CH27">
      <text>
        <t xml:space="preserve">Final plans + measure with builder. </t>
      </text>
    </comment>
    <comment authorId="0" ref="CD33">
      <text>
        <t xml:space="preserve">revisions</t>
      </text>
    </comment>
    <comment authorId="0" ref="CE33">
      <text>
        <t xml:space="preserve">shopping - countertops and appliances</t>
      </text>
    </comment>
    <comment authorId="0" ref="CF33">
      <text>
        <t xml:space="preserve">plumbing shopping + tile</t>
      </text>
    </comment>
    <comment authorId="0" ref="CG33">
      <text>
        <t xml:space="preserve">technical details</t>
      </text>
    </comment>
    <comment authorId="0" ref="CH33">
      <text>
        <t xml:space="preserve">inputting selections for design</t>
      </text>
    </comment>
    <comment authorId="0" ref="CI33">
      <text>
        <t xml:space="preserve">selections for designs</t>
      </text>
    </comment>
    <comment authorId="0" ref="CJ33">
      <text>
        <t xml:space="preserve">jobsite book completion </t>
      </text>
    </comment>
    <comment authorId="0" ref="CK33">
      <text>
        <t xml:space="preserve">final site measure</t>
      </text>
    </comment>
    <comment authorId="0" ref="CL33">
      <text>
        <t xml:space="preserve">jobsite book + meeting with contractor</t>
      </text>
    </comment>
    <comment authorId="0" ref="CM33">
      <text>
        <t xml:space="preserve">wrap up</t>
      </text>
    </comment>
    <comment authorId="0" ref="CD35">
      <text>
        <t xml:space="preserve">shopping day 1: plumbing for all + countertops</t>
      </text>
    </comment>
    <comment authorId="0" ref="CE35">
      <text>
        <t xml:space="preserve">tile shopping day 1 + 2 + cabinetry shopping</t>
      </text>
    </comment>
    <comment authorId="0" ref="CF35">
      <text>
        <t xml:space="preserve">lighting + cabinetry hardware shopping + misc items </t>
      </text>
    </comment>
    <comment authorId="0" ref="CG35">
      <text>
        <t xml:space="preserve">pricing updates from all vendors + spreadsheet </t>
      </text>
    </comment>
    <comment authorId="0" ref="CH35">
      <text>
        <t xml:space="preserve">Update plans with all selections + meeting to review all selections </t>
      </text>
    </comment>
    <comment authorId="0" ref="CI35">
      <text>
        <t xml:space="preserve">updating plans with technical details </t>
      </text>
    </comment>
    <comment authorId="0" ref="CJ35">
      <text>
        <t xml:space="preserve">updatingn selection sheet + jobsite book created </t>
      </text>
    </comment>
    <comment authorId="0" ref="CK35">
      <text>
        <t xml:space="preserve">schedule meeting with Builder + final measure </t>
      </text>
    </comment>
    <comment authorId="0" ref="CL35">
      <text>
        <t xml:space="preserve">order cabinets + materials + drop off site book</t>
      </text>
    </comment>
    <comment authorId="0" ref="CD36">
      <text>
        <t xml:space="preserve">Design Revisions + Meeting</t>
      </text>
    </comment>
    <comment authorId="0" ref="CE36">
      <text>
        <t xml:space="preserve">Designs for 2nd floor</t>
      </text>
    </comment>
    <comment authorId="0" ref="CF36">
      <text>
        <t xml:space="preserve">designs for 2nd floor</t>
      </text>
    </comment>
    <comment authorId="0" ref="CG36">
      <text>
        <t xml:space="preserve">designs for 2nd floor</t>
      </text>
    </comment>
    <comment authorId="0" ref="CH36">
      <text>
        <t xml:space="preserve">Initial Meeting: 2nd Floor</t>
      </text>
    </comment>
    <comment authorId="0" ref="CI36">
      <text>
        <t xml:space="preserve">Shopping: countertops</t>
      </text>
    </comment>
    <comment authorId="0" ref="CJ36">
      <text>
        <t xml:space="preserve">shopping for plumbing + tile </t>
      </text>
    </comment>
    <comment authorId="0" ref="CK36">
      <text>
        <t xml:space="preserve">shopping for lighting + paint</t>
      </text>
    </comment>
    <comment authorId="0" ref="CL36">
      <text>
        <t xml:space="preserve">Shopping + collecting samples and pricing</t>
      </text>
    </comment>
    <comment authorId="0" ref="CM36">
      <text>
        <t xml:space="preserve">inputting selections into cad + finalizing plans</t>
      </text>
    </comment>
    <comment authorId="0" ref="CN36">
      <text>
        <t xml:space="preserve">finalizing plans</t>
      </text>
    </comment>
    <comment authorId="0" ref="CO36">
      <text>
        <t xml:space="preserve">finalizing plans</t>
      </text>
    </comment>
    <comment authorId="0" ref="CP36">
      <text>
        <t xml:space="preserve">final Meeting to review all </t>
      </text>
    </comment>
    <comment authorId="0" ref="CD37">
      <text>
        <t xml:space="preserve">techinical drawings</t>
      </text>
    </comment>
    <comment authorId="0" ref="CE37">
      <text>
        <t xml:space="preserve">input of finishes in design</t>
      </text>
    </comment>
    <comment authorId="0" ref="CF37">
      <text>
        <t xml:space="preserve">Inputting selections specs in floor plan + lighting + hardware</t>
      </text>
    </comment>
    <comment authorId="0" ref="CG37">
      <text>
        <t xml:space="preserve">Collecting pricing and samples for client + paint samples</t>
      </text>
    </comment>
    <comment authorId="0" ref="CH37">
      <text>
        <t xml:space="preserve">Final plans + measure with builder. 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2">
      <text>
        <t xml:space="preserve">Design Agreement signed &amp; 1st half of Design Fee Due</t>
      </text>
    </comment>
    <comment authorId="0" ref="D2">
      <text>
        <t xml:space="preserve">Conceptual Design Phase</t>
      </text>
    </comment>
    <comment authorId="0" ref="E2">
      <text>
        <t xml:space="preserve">Purchasing &amp; Tracking</t>
      </text>
    </comment>
    <comment authorId="0" ref="F2">
      <text>
        <t xml:space="preserve">Detailed Design Phase</t>
      </text>
    </comment>
    <comment authorId="0" ref="G2">
      <text>
        <t xml:space="preserve">Furniture Installation &amp; Project expected to wrap up</t>
      </text>
    </comment>
    <comment authorId="0" ref="H2">
      <text>
        <t xml:space="preserve">Weekly- Bi Weekly
Construction
</t>
      </text>
    </comment>
    <comment authorId="0" ref="K2">
      <text>
        <t xml:space="preserve">Design Agreement signed &amp; 1st half of Design Fee Due</t>
      </text>
    </comment>
    <comment authorId="0" ref="L2">
      <text>
        <t xml:space="preserve">Conceptual Design Phase</t>
      </text>
    </comment>
    <comment authorId="0" ref="M2">
      <text>
        <t xml:space="preserve">Purchasing &amp; Tracking</t>
      </text>
    </comment>
    <comment authorId="0" ref="N2">
      <text>
        <t xml:space="preserve">Detailed Design Phase</t>
      </text>
    </comment>
    <comment authorId="0" ref="O2">
      <text>
        <t xml:space="preserve">Furniture Installation &amp; Project expected to wrap up</t>
      </text>
    </comment>
    <comment authorId="0" ref="P2">
      <text>
        <t xml:space="preserve">Weekly- Bi Weekly
Construction
</t>
      </text>
    </comment>
    <comment authorId="0" ref="S2">
      <text>
        <t xml:space="preserve">Design Agreement signed &amp; 1st half of Design Fee Due</t>
      </text>
    </comment>
    <comment authorId="0" ref="T2">
      <text>
        <t xml:space="preserve">Conceptual Design Phase</t>
      </text>
    </comment>
    <comment authorId="0" ref="U2">
      <text>
        <t xml:space="preserve">Purchasing &amp; Tracking</t>
      </text>
    </comment>
    <comment authorId="0" ref="V2">
      <text>
        <t xml:space="preserve">Detailed Design Phase</t>
      </text>
    </comment>
    <comment authorId="0" ref="W2">
      <text>
        <t xml:space="preserve">Furniture Installation &amp; Project expected to wrap up</t>
      </text>
    </comment>
    <comment authorId="0" ref="X2">
      <text>
        <t xml:space="preserve">Weekly- Bi Weekly
Construction
</t>
      </text>
    </comment>
    <comment authorId="0" ref="AA2">
      <text>
        <t xml:space="preserve">Design Agreement signed &amp; 1st half of Design Fee Due</t>
      </text>
    </comment>
    <comment authorId="0" ref="AB2">
      <text>
        <t xml:space="preserve">Conceptual Design Phase</t>
      </text>
    </comment>
    <comment authorId="0" ref="AC2">
      <text>
        <t xml:space="preserve">Purchasing &amp; Tracking</t>
      </text>
    </comment>
    <comment authorId="0" ref="AD2">
      <text>
        <t xml:space="preserve">Detailed Design Phase</t>
      </text>
    </comment>
    <comment authorId="0" ref="AE2">
      <text>
        <t xml:space="preserve">Furniture Installation &amp; Project expected to wrap up</t>
      </text>
    </comment>
    <comment authorId="0" ref="AF2">
      <text>
        <t xml:space="preserve">Weekly- Bi Weekly
Construction
</t>
      </text>
    </comment>
    <comment authorId="0" ref="A6">
      <text>
        <t xml:space="preserve">Add Builder here</t>
      </text>
    </comment>
    <comment authorId="0" ref="B6">
      <text>
        <t xml:space="preserve">Add Revenue Amount</t>
      </text>
    </comment>
    <comment authorId="0" ref="C6">
      <text>
        <t xml:space="preserve">ADD PROJECT PHASE HERE</t>
      </text>
    </comment>
    <comment authorId="0" ref="D6">
      <text>
        <t xml:space="preserve">ADD PROJECT PHASE HERE</t>
      </text>
    </comment>
    <comment authorId="0" ref="E6">
      <text>
        <t xml:space="preserve">ADD PROJECT PHASE HERE</t>
      </text>
    </comment>
    <comment authorId="0" ref="F6">
      <text>
        <t xml:space="preserve">ADD PROJECT PHASE HERE</t>
      </text>
    </comment>
    <comment authorId="0" ref="G6">
      <text>
        <t xml:space="preserve">ADD PROJECT PHASE HERE</t>
      </text>
    </comment>
    <comment authorId="0" ref="H6">
      <text>
        <t xml:space="preserve">ADD PROJECT PHASE HERE</t>
      </text>
    </comment>
    <comment authorId="0" ref="I6">
      <text>
        <t xml:space="preserve">ADD PROJECT PHASE HERE</t>
      </text>
    </comment>
    <comment authorId="0" ref="J6">
      <text>
        <t xml:space="preserve">ADD PROJECT PHASE HERE</t>
      </text>
    </comment>
    <comment authorId="0" ref="K6">
      <text>
        <t xml:space="preserve">ADD PROJECT PHASE HERE</t>
      </text>
    </comment>
    <comment authorId="0" ref="L6">
      <text>
        <t xml:space="preserve">ADD PROJECT PHASE HERE</t>
      </text>
    </comment>
    <comment authorId="0" ref="M6">
      <text>
        <t xml:space="preserve">ADD PROJECT PHASE HERE</t>
      </text>
    </comment>
    <comment authorId="0" ref="N6">
      <text>
        <t xml:space="preserve">ADD PROJECT PHASE HERE</t>
      </text>
    </comment>
    <comment authorId="0" ref="A8">
      <text>
        <t xml:space="preserve">Add Builder here</t>
      </text>
    </comment>
    <comment authorId="0" ref="D8">
      <text>
        <t xml:space="preserve">ADD PROJECT PHASE HERE</t>
      </text>
    </comment>
    <comment authorId="0" ref="E8">
      <text>
        <t xml:space="preserve">ADD PROJECT PHASE HERE</t>
      </text>
    </comment>
    <comment authorId="0" ref="F8">
      <text>
        <t xml:space="preserve">ADD PROJECT PHASE HERE</t>
      </text>
    </comment>
    <comment authorId="0" ref="G8">
      <text>
        <t xml:space="preserve">ADD PROJECT PHASE HERE</t>
      </text>
    </comment>
    <comment authorId="0" ref="H8">
      <text>
        <t xml:space="preserve">ADD PROJECT PHASE HERE</t>
      </text>
    </comment>
    <comment authorId="0" ref="I8">
      <text>
        <t xml:space="preserve">ADD PROJECT PHASE HERE</t>
      </text>
    </comment>
    <comment authorId="0" ref="J8">
      <text>
        <t xml:space="preserve">ADD PROJECT PHASE HERE</t>
      </text>
    </comment>
    <comment authorId="0" ref="K8">
      <text>
        <t xml:space="preserve">ADD PROJECT PHASE HERE</t>
      </text>
    </comment>
    <comment authorId="0" ref="L8">
      <text>
        <t xml:space="preserve">ADD PROJECT PHASE HERE</t>
      </text>
    </comment>
    <comment authorId="0" ref="M8">
      <text>
        <t xml:space="preserve">ADD PROJECT PHASE HERE</t>
      </text>
    </comment>
    <comment authorId="0" ref="N8">
      <text>
        <t xml:space="preserve">ADD PROJECT PHASE HERE</t>
      </text>
    </comment>
    <comment authorId="0" ref="O8">
      <text>
        <t xml:space="preserve">ADD PROJECT PHASE HERE</t>
      </text>
    </comment>
    <comment authorId="0" ref="A10">
      <text>
        <t xml:space="preserve">Add Builder here</t>
      </text>
    </comment>
    <comment authorId="0" ref="H10">
      <text>
        <t xml:space="preserve">ADD PROJECT PHASE HERE</t>
      </text>
    </comment>
    <comment authorId="0" ref="I10">
      <text>
        <t xml:space="preserve">ADD PROJECT PHASE HERE</t>
      </text>
    </comment>
    <comment authorId="0" ref="J10">
      <text>
        <t xml:space="preserve">ADD PROJECT PHASE HERE</t>
      </text>
    </comment>
    <comment authorId="0" ref="K10">
      <text>
        <t xml:space="preserve">ADD PROJECT PHASE HERE</t>
      </text>
    </comment>
    <comment authorId="0" ref="L10">
      <text>
        <t xml:space="preserve">ADD PROJECT PHASE HERE</t>
      </text>
    </comment>
    <comment authorId="0" ref="M10">
      <text>
        <t xml:space="preserve">ADD PROJECT PHASE HERE</t>
      </text>
    </comment>
    <comment authorId="0" ref="N10">
      <text>
        <t xml:space="preserve">ADD PROJECT PHASE HERE</t>
      </text>
    </comment>
    <comment authorId="0" ref="O10">
      <text>
        <t xml:space="preserve">ADD PROJECT PHASE HERE</t>
      </text>
    </comment>
    <comment authorId="0" ref="P10">
      <text>
        <t xml:space="preserve">ADD PROJECT PHASE HERE</t>
      </text>
    </comment>
    <comment authorId="0" ref="Q10">
      <text>
        <t xml:space="preserve">ADD PROJECT PHASE HERE</t>
      </text>
    </comment>
    <comment authorId="0" ref="R10">
      <text>
        <t xml:space="preserve">ADD PROJECT PHASE HERE</t>
      </text>
    </comment>
    <comment authorId="0" ref="S10">
      <text>
        <t xml:space="preserve">ADD PROJECT PHASE HERE</t>
      </text>
    </comment>
  </commentLi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4">
      <text>
        <t xml:space="preserve">Measure
</t>
      </text>
    </comment>
    <comment authorId="0" ref="E5">
      <text>
        <t xml:space="preserve">Input cad</t>
      </text>
    </comment>
    <comment authorId="0" ref="E6">
      <text>
        <t xml:space="preserve">Initial Designs</t>
      </text>
    </comment>
    <comment authorId="0" ref="E7">
      <text>
        <t xml:space="preserve">Initial Design Meeting
</t>
      </text>
    </comment>
    <comment authorId="0" ref="E8">
      <text>
        <t xml:space="preserve">Reivsions</t>
      </text>
    </comment>
    <comment authorId="0" ref="E9">
      <text>
        <t xml:space="preserve">Paint - Meeting
</t>
      </text>
    </comment>
    <comment authorId="0" ref="E10">
      <text>
        <t xml:space="preserve">Paint Proposal</t>
      </text>
    </comment>
  </commentList>
</comments>
</file>

<file path=xl/comments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P4">
      <text>
        <t xml:space="preserve">Cash</t>
      </text>
    </comment>
    <comment authorId="0" ref="E26">
      <text>
        <t xml:space="preserve">Details for Countertop</t>
      </text>
    </comment>
    <comment authorId="0" ref="E27">
      <text>
        <t xml:space="preserve">Design Review</t>
      </text>
    </comment>
    <comment authorId="0" ref="E28">
      <text>
        <t xml:space="preserve">Splash Shopping</t>
      </text>
    </comment>
    <comment authorId="0" ref="E29">
      <text>
        <t xml:space="preserve">Updates to plans</t>
      </text>
    </comment>
  </commentList>
</comments>
</file>

<file path=xl/comments6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4">
      <text>
        <t xml:space="preserve">Initial Measure</t>
      </text>
    </comment>
    <comment authorId="0" ref="O4">
      <text>
        <t xml:space="preserve">https://www.dropbox.com/s/1zhi9ec2fylejev/Invoice_01339_2020-09-03.pdf?dl=0</t>
      </text>
    </comment>
    <comment authorId="0" ref="E5">
      <text>
        <t xml:space="preserve">Concept Images Pulling</t>
      </text>
    </comment>
    <comment authorId="0" ref="E6">
      <text>
        <t xml:space="preserve">Creating concept board</t>
      </text>
    </comment>
    <comment authorId="0" ref="E7">
      <text>
        <t xml:space="preserve">Concept Meeting</t>
      </text>
    </comment>
    <comment authorId="0" ref="E8">
      <text>
        <t xml:space="preserve">Input Plans</t>
      </text>
    </comment>
    <comment authorId="0" ref="E9">
      <text>
        <t xml:space="preserve">first floor layout
</t>
      </text>
    </comment>
    <comment authorId="0" ref="E10">
      <text>
        <t xml:space="preserve">first floor layout
</t>
      </text>
    </comment>
    <comment authorId="0" ref="E11">
      <text>
        <t xml:space="preserve">first floor layout
</t>
      </text>
    </comment>
    <comment authorId="0" ref="E12">
      <text>
        <t xml:space="preserve">first floor layout
</t>
      </text>
    </comment>
    <comment authorId="0" ref="E13">
      <text>
        <t xml:space="preserve">Initial Design Meeting</t>
      </text>
    </comment>
    <comment authorId="0" ref="A14">
      <text>
        <t xml:space="preserve">- means we owe client credit
</t>
      </text>
    </comment>
    <comment authorId="0" ref="E14">
      <text>
        <t xml:space="preserve">Create PDF
</t>
      </text>
    </comment>
    <comment authorId="0" ref="E15">
      <text>
        <t xml:space="preserve">Design updates for Review </t>
      </text>
    </comment>
    <comment authorId="0" ref="E16">
      <text>
        <t xml:space="preserve">Design review</t>
      </text>
    </comment>
    <comment authorId="0" ref="E17">
      <text>
        <t xml:space="preserve">design meeting</t>
      </text>
    </comment>
  </commentList>
</comments>
</file>

<file path=xl/comments7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4">
      <text>
        <t xml:space="preserve">Initial Measure</t>
      </text>
    </comment>
    <comment authorId="0" ref="E5">
      <text>
        <t xml:space="preserve">input of floor plans </t>
      </text>
    </comment>
    <comment authorId="0" ref="E6">
      <text>
        <t xml:space="preserve">concept images</t>
      </text>
    </comment>
    <comment authorId="0" ref="E7">
      <text>
        <t xml:space="preserve">Concept meeting + measurements</t>
      </text>
    </comment>
    <comment authorId="0" ref="E8">
      <text>
        <t xml:space="preserve">designs for first floor</t>
      </text>
    </comment>
    <comment authorId="0" ref="E9">
      <text>
        <t xml:space="preserve">designs for first floor</t>
      </text>
    </comment>
    <comment authorId="0" ref="E10">
      <text>
        <t xml:space="preserve">designs for first floor</t>
      </text>
    </comment>
    <comment authorId="0" ref="E11">
      <text>
        <t xml:space="preserve">designs for first floor</t>
      </text>
    </comment>
    <comment authorId="0" ref="E12">
      <text>
        <t xml:space="preserve">Initial Design Review</t>
      </text>
    </comment>
    <comment authorId="0" ref="E13">
      <text>
        <t xml:space="preserve">design review with erica</t>
      </text>
    </comment>
    <comment authorId="0" ref="E14">
      <text>
        <t xml:space="preserve">Design Meeting
</t>
      </text>
    </comment>
    <comment authorId="0" ref="E15">
      <text>
        <t xml:space="preserve">design meeting</t>
      </text>
    </comment>
  </commentList>
</comments>
</file>

<file path=xl/comments8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4">
      <text>
        <t xml:space="preserve">stone, tile updates + mirrors and lighting selections</t>
      </text>
    </comment>
    <comment authorId="0" ref="O4">
      <text>
        <t xml:space="preserve">https://www.dropbox.com/s/1zhi9ec2fylejev/Invoice_01339_2020-09-03.pdf?dl=0</t>
      </text>
    </comment>
    <comment authorId="0" ref="E5">
      <text>
        <t xml:space="preserve">slab viewing</t>
      </text>
    </comment>
    <comment authorId="0" ref="E6">
      <text>
        <t xml:space="preserve">lighting and hardware spreadsheet</t>
      </text>
    </comment>
    <comment authorId="0" ref="E7">
      <text>
        <t xml:space="preserve">meeting to go over lighting and mirrors selected </t>
      </text>
    </comment>
    <comment authorId="0" ref="E8">
      <text>
        <t xml:space="preserve">pick out hardware</t>
      </text>
    </comment>
    <comment authorId="0" ref="E9">
      <text>
        <t xml:space="preserve">finalizing selections for hardware, mirrors and lighting</t>
      </text>
    </comment>
    <comment authorId="0" ref="E10">
      <text>
        <t xml:space="preserve">Updated selection sheet based on emails and put accounts on where to set up to get them.</t>
      </text>
    </comment>
    <comment authorId="0" ref="E11">
      <text>
        <t xml:space="preserve">NIcole requestd hardware locations</t>
      </text>
    </comment>
    <comment authorId="0" ref="E12">
      <text>
        <t xml:space="preserve">meeting to review lighting on site and tape out heights of mirrors </t>
      </text>
    </comment>
    <comment authorId="0" ref="E13">
      <text>
        <t xml:space="preserve">sketches for mirror and ligting heights</t>
      </text>
    </comment>
  </commentList>
</comments>
</file>

<file path=xl/comments9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O4">
      <text>
        <t xml:space="preserve">https://www.dropbox.com/s/1zhi9ec2fylejev/Invoice_01339_2020-09-03.pdf?dl=0</t>
      </text>
    </comment>
  </commentList>
</comments>
</file>

<file path=xl/sharedStrings.xml><?xml version="1.0" encoding="utf-8"?>
<sst xmlns="http://schemas.openxmlformats.org/spreadsheetml/2006/main" count="2053" uniqueCount="363">
  <si>
    <t>PHASE</t>
  </si>
  <si>
    <t xml:space="preserve">AGREEMENT </t>
  </si>
  <si>
    <t>CONCEPTUAL DESIGN</t>
  </si>
  <si>
    <t>SHOPPING</t>
  </si>
  <si>
    <t>DETAILED DESIGN</t>
  </si>
  <si>
    <t>FINAL PLANS</t>
  </si>
  <si>
    <t>CONSTRUCTION</t>
  </si>
  <si>
    <t>PROJECT</t>
  </si>
  <si>
    <t>Booked Revenue</t>
  </si>
  <si>
    <t>7/12 - 7/17</t>
  </si>
  <si>
    <t>7/19 - 7/24</t>
  </si>
  <si>
    <t>7/26 - 7/31</t>
  </si>
  <si>
    <t>8/2 - 8/7</t>
  </si>
  <si>
    <t>8/9 - 8/14</t>
  </si>
  <si>
    <t>8/16 - 8/21</t>
  </si>
  <si>
    <t>8/23 - 8/28</t>
  </si>
  <si>
    <t>8/30 - 9/4</t>
  </si>
  <si>
    <t>9/6 - 9/11</t>
  </si>
  <si>
    <t>9/13 - 9/19</t>
  </si>
  <si>
    <t>9/20 - 9/25</t>
  </si>
  <si>
    <t>9/27 - 10/2</t>
  </si>
  <si>
    <t>10/4 - 10/9</t>
  </si>
  <si>
    <t xml:space="preserve">10/11 - 10/16 </t>
  </si>
  <si>
    <t>10/18 - 10/23</t>
  </si>
  <si>
    <t>10/25 - 10/30</t>
  </si>
  <si>
    <t>11/1 - 11/6</t>
  </si>
  <si>
    <t>11/8 - 11/13</t>
  </si>
  <si>
    <t xml:space="preserve">11/15 - 11/20 </t>
  </si>
  <si>
    <t>11/22 - 11/27</t>
  </si>
  <si>
    <t>11/29 - 12/4</t>
  </si>
  <si>
    <t>12/6 - 12/11</t>
  </si>
  <si>
    <t>12/13 - 12/18</t>
  </si>
  <si>
    <t xml:space="preserve">12/20 - 12/25 </t>
  </si>
  <si>
    <t>12/27 - 1/1</t>
  </si>
  <si>
    <t>CLIENT NAME</t>
  </si>
  <si>
    <t>BOOKED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</si>
  <si>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</si>
  <si>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</si>
  <si>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</si>
  <si>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</si>
  <si>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</si>
  <si>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</si>
  <si>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</si>
  <si>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</si>
  <si>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 xml:space="preserve">Week 9 </t>
  </si>
  <si>
    <t>Week 10</t>
  </si>
  <si>
    <t>Week 11</t>
  </si>
  <si>
    <t>Week 12</t>
  </si>
  <si>
    <t>CLIENT HOURS</t>
  </si>
  <si>
    <t>TOTAL HOURS PER WEEK</t>
  </si>
  <si>
    <t>Janurary 2022</t>
  </si>
  <si>
    <t>Janurary 2021</t>
  </si>
  <si>
    <t>1/2-1/7</t>
  </si>
  <si>
    <t>1/9-14</t>
  </si>
  <si>
    <t>1/20 - 1/25</t>
  </si>
  <si>
    <t>1/27 - 2/1</t>
  </si>
  <si>
    <t>2/3 - 2/8</t>
  </si>
  <si>
    <t>2/10 - 2/15</t>
  </si>
  <si>
    <t>2/17 - 2/22</t>
  </si>
  <si>
    <t>2/24 - 2/29</t>
  </si>
  <si>
    <t>3/2 - 2/7</t>
  </si>
  <si>
    <t>3/9 - 3/14</t>
  </si>
  <si>
    <t>3/16 - 3/21</t>
  </si>
  <si>
    <t>3/23 - 3/28</t>
  </si>
  <si>
    <t>3/30 - 4/4</t>
  </si>
  <si>
    <t>4/6 - 4/11</t>
  </si>
  <si>
    <t xml:space="preserve">4/13 -1/18 </t>
  </si>
  <si>
    <t>4/20 - 4/25</t>
  </si>
  <si>
    <t>4/27 - 5/2</t>
  </si>
  <si>
    <t>5/4 - 5/9</t>
  </si>
  <si>
    <t>5/11 - 5/16</t>
  </si>
  <si>
    <t>5/18 - 5/23</t>
  </si>
  <si>
    <t xml:space="preserve">5/25 - 5/30 </t>
  </si>
  <si>
    <t>6/1  - 6/6</t>
  </si>
  <si>
    <t>6/8 - 6/13</t>
  </si>
  <si>
    <t xml:space="preserve">6/15 - 6/20 </t>
  </si>
  <si>
    <t xml:space="preserve">6/22 - 6/27 </t>
  </si>
  <si>
    <t>6/29 - 7/4</t>
  </si>
  <si>
    <t>7/6 - 7/11</t>
  </si>
  <si>
    <t>7/13 - 7/18</t>
  </si>
  <si>
    <t>7/20 - 7/25</t>
  </si>
  <si>
    <t>7/27 - 8/1</t>
  </si>
  <si>
    <t>8/3 - 8/8</t>
  </si>
  <si>
    <t xml:space="preserve">8/10 - 8/15 </t>
  </si>
  <si>
    <t>8/17 - 8/22</t>
  </si>
  <si>
    <t>8/24 - 8/29</t>
  </si>
  <si>
    <t>8/31 - 9/5</t>
  </si>
  <si>
    <t>9/7 - 9/12</t>
  </si>
  <si>
    <t>9/14 - 9/19</t>
  </si>
  <si>
    <t>9/21 - 9/26</t>
  </si>
  <si>
    <t>9/28 - 10/3</t>
  </si>
  <si>
    <t>10/5 - 10/10</t>
  </si>
  <si>
    <t>10/12 - 10/17</t>
  </si>
  <si>
    <t>1/19 - 10/24</t>
  </si>
  <si>
    <t>10/26 - 10/31</t>
  </si>
  <si>
    <t>11/2 - 11/7</t>
  </si>
  <si>
    <t>11/9 - 11/14</t>
  </si>
  <si>
    <t>11/16 - 11/21</t>
  </si>
  <si>
    <t>11/23 - 11/28</t>
  </si>
  <si>
    <t>11/30 - 12/5</t>
  </si>
  <si>
    <t>12/7 - 12/12</t>
  </si>
  <si>
    <t>12/14 - 12/19</t>
  </si>
  <si>
    <t>12/21 - 12/26</t>
  </si>
  <si>
    <t>12/28 - 1/2</t>
  </si>
  <si>
    <t>1/4 - 1/9</t>
  </si>
  <si>
    <t xml:space="preserve">1/11 - 1/16 </t>
  </si>
  <si>
    <t>1/18 - 1/23</t>
  </si>
  <si>
    <t>1/25 - 1/30</t>
  </si>
  <si>
    <t>2/1 - 2/6</t>
  </si>
  <si>
    <t xml:space="preserve">2/8 - 2/13 </t>
  </si>
  <si>
    <t>2/15 - 2/20</t>
  </si>
  <si>
    <t>2/22 - 2/27</t>
  </si>
  <si>
    <t>3/1 - 3/6</t>
  </si>
  <si>
    <t>3/8 - 3/13</t>
  </si>
  <si>
    <t>3/15 - 3/20</t>
  </si>
  <si>
    <t>3/22- 3/27</t>
  </si>
  <si>
    <t xml:space="preserve">3/29 - 4/3 </t>
  </si>
  <si>
    <t xml:space="preserve">4/5 - 4/10 </t>
  </si>
  <si>
    <t>4/12 - 4/17</t>
  </si>
  <si>
    <t>4/19 - 4/24</t>
  </si>
  <si>
    <t>4/26 - 5/1</t>
  </si>
  <si>
    <t>5/3 - 5/8</t>
  </si>
  <si>
    <t>5/10 - 5/15</t>
  </si>
  <si>
    <t>5/17 - 5/22</t>
  </si>
  <si>
    <t>5/24 - 5/29</t>
  </si>
  <si>
    <t>5/31 - 6-5</t>
  </si>
  <si>
    <t>6/7 - 6/12</t>
  </si>
  <si>
    <t>6/14 - 6/19</t>
  </si>
  <si>
    <t>6/21 - 6/26</t>
  </si>
  <si>
    <t>6/28 - 7/3</t>
  </si>
  <si>
    <t>7/5 - 7/10</t>
  </si>
  <si>
    <t>Week 9</t>
  </si>
  <si>
    <t>Week 13</t>
  </si>
  <si>
    <t>Week 14</t>
  </si>
  <si>
    <t>Auguest 2021</t>
  </si>
  <si>
    <t>TOTAL PROFITABILITY</t>
  </si>
  <si>
    <t>BILLABLE HOURS TRACKING</t>
  </si>
  <si>
    <t>ALL JOB EXPENSES</t>
  </si>
  <si>
    <t>ALL JOB INCOME</t>
  </si>
  <si>
    <t xml:space="preserve">SHIPPING TRACKING </t>
  </si>
  <si>
    <t>Date</t>
  </si>
  <si>
    <t>Hours Worked</t>
  </si>
  <si>
    <t>Cost of Hours</t>
  </si>
  <si>
    <t>EXPENSE ITEM</t>
  </si>
  <si>
    <t>LINK TO PO</t>
  </si>
  <si>
    <t>COST</t>
  </si>
  <si>
    <t>Dates</t>
  </si>
  <si>
    <t>INCOME ITEM</t>
  </si>
  <si>
    <t>LINK TO INVOICES</t>
  </si>
  <si>
    <t>AMOUNT</t>
  </si>
  <si>
    <t>SHIPPING STATUSES</t>
  </si>
  <si>
    <t xml:space="preserve">CARRIER </t>
  </si>
  <si>
    <t>Pick Up Location or Direct Ship</t>
  </si>
  <si>
    <t>Order Date</t>
  </si>
  <si>
    <t>Quantity</t>
  </si>
  <si>
    <t>Item</t>
  </si>
  <si>
    <t>Vendor</t>
  </si>
  <si>
    <t xml:space="preserve">Room Location </t>
  </si>
  <si>
    <t>Estimated Ship Date</t>
  </si>
  <si>
    <t xml:space="preserve">Notes: </t>
  </si>
  <si>
    <t>Total Expenses</t>
  </si>
  <si>
    <t>Designer Pay</t>
  </si>
  <si>
    <t>Initial Fee</t>
  </si>
  <si>
    <t>#01354</t>
  </si>
  <si>
    <t xml:space="preserve">READY FOR PICKUP </t>
  </si>
  <si>
    <t>Total Income</t>
  </si>
  <si>
    <t>Design Fee</t>
  </si>
  <si>
    <t>#01376</t>
  </si>
  <si>
    <t xml:space="preserve">READY FOR INSTALL </t>
  </si>
  <si>
    <t>Total Profit</t>
  </si>
  <si>
    <t xml:space="preserve">INSTALLED </t>
  </si>
  <si>
    <t>Profit %</t>
  </si>
  <si>
    <t>AWATING RE-DELIVERY</t>
  </si>
  <si>
    <t>Total Contracted Hours</t>
  </si>
  <si>
    <t>Total Hours Used</t>
  </si>
  <si>
    <t>Hours Remaining</t>
  </si>
  <si>
    <t>Design Hours</t>
  </si>
  <si>
    <t>Initial Design Fee</t>
  </si>
  <si>
    <t xml:space="preserve">n/a </t>
  </si>
  <si>
    <t>Design Time</t>
  </si>
  <si>
    <t>#01367</t>
  </si>
  <si>
    <t>Weekly Draw 2</t>
  </si>
  <si>
    <t>#01379</t>
  </si>
  <si>
    <t>*activated weekly draw 1/1</t>
  </si>
  <si>
    <t>Hours Billed for</t>
  </si>
  <si>
    <t>Weekly Draw Hours</t>
  </si>
  <si>
    <t>#01357</t>
  </si>
  <si>
    <t>Weekly Draw 5</t>
  </si>
  <si>
    <t>#01380</t>
  </si>
  <si>
    <t>Weekly Draw 6</t>
  </si>
  <si>
    <t>Weekly Draw 7</t>
  </si>
  <si>
    <t>Weekly Draw 8</t>
  </si>
  <si>
    <t>Weekly Draw 9</t>
  </si>
  <si>
    <t>Weekly Draw 10</t>
  </si>
  <si>
    <t>Weekly Draw 11</t>
  </si>
  <si>
    <t>Weekly Draw 12</t>
  </si>
  <si>
    <t>Hours Paid</t>
  </si>
  <si>
    <t>Weekly Draw 13</t>
  </si>
  <si>
    <t>Difference on billing</t>
  </si>
  <si>
    <t>*activated weekly draw</t>
  </si>
  <si>
    <t>#01338</t>
  </si>
  <si>
    <t xml:space="preserve">Design Invoice </t>
  </si>
  <si>
    <t>#01381</t>
  </si>
  <si>
    <t>Hours billed for</t>
  </si>
  <si>
    <t>Invoice 01285</t>
  </si>
  <si>
    <t>Invoice 01295</t>
  </si>
  <si>
    <t>Invoice 01307</t>
  </si>
  <si>
    <t>Invoice 01317</t>
  </si>
  <si>
    <t>Invoice 01347</t>
  </si>
  <si>
    <t>Invoice 01290</t>
  </si>
  <si>
    <t>Invoice 01216</t>
  </si>
  <si>
    <t>Invoice 01253</t>
  </si>
  <si>
    <t>Billed to Client</t>
  </si>
  <si>
    <t>Desgin Time</t>
  </si>
  <si>
    <t>Invoice 01279</t>
  </si>
  <si>
    <t>Invoice 01309</t>
  </si>
  <si>
    <t>Invoice 01319</t>
  </si>
  <si>
    <t>Invoice 01342</t>
  </si>
  <si>
    <t xml:space="preserve">**need to track hours for client </t>
  </si>
  <si>
    <t>Material / Labor Type</t>
  </si>
  <si>
    <t>Cost Per Unit</t>
  </si>
  <si>
    <t>Unit Quantity</t>
  </si>
  <si>
    <t>Material / Labor Costs</t>
  </si>
  <si>
    <t>Actual Costs</t>
  </si>
  <si>
    <t>LABOR COST TRACKING</t>
  </si>
  <si>
    <t>Job Audit Tracking</t>
  </si>
  <si>
    <t>wall stud 8'</t>
  </si>
  <si>
    <t>Week of: 5/25/20</t>
  </si>
  <si>
    <t xml:space="preserve">Proposed </t>
  </si>
  <si>
    <t xml:space="preserve">Current </t>
  </si>
  <si>
    <t xml:space="preserve">Completed </t>
  </si>
  <si>
    <t>wall stud 12'</t>
  </si>
  <si>
    <t>Date:</t>
  </si>
  <si>
    <t>TOTAL HOURSHours Worked</t>
  </si>
  <si>
    <t>Cost</t>
  </si>
  <si>
    <t>MONDAY</t>
  </si>
  <si>
    <t>TUESDAY</t>
  </si>
  <si>
    <t>WEDNESDAY</t>
  </si>
  <si>
    <t>THURSDAY</t>
  </si>
  <si>
    <t>FRIDAY</t>
  </si>
  <si>
    <t>Material Costs</t>
  </si>
  <si>
    <t>green stud 8'</t>
  </si>
  <si>
    <t>Davon</t>
  </si>
  <si>
    <t>Labor Costs</t>
  </si>
  <si>
    <t>collar tie (2x8x10 douglas fir)</t>
  </si>
  <si>
    <t>Cary</t>
  </si>
  <si>
    <t>Total Costs</t>
  </si>
  <si>
    <t>drywall</t>
  </si>
  <si>
    <t>Justin</t>
  </si>
  <si>
    <t xml:space="preserve">Total Income </t>
  </si>
  <si>
    <t>basement board</t>
  </si>
  <si>
    <t>TOTAL</t>
  </si>
  <si>
    <t>Profit</t>
  </si>
  <si>
    <t>green board</t>
  </si>
  <si>
    <t xml:space="preserve">Week of: </t>
  </si>
  <si>
    <t>Date Contract Signed:</t>
  </si>
  <si>
    <t>shiplap for walls 6.16 sq. ft.</t>
  </si>
  <si>
    <t xml:space="preserve">Project Start Date: </t>
  </si>
  <si>
    <t>door casing 7' (white colonial)</t>
  </si>
  <si>
    <t xml:space="preserve">Project Completion Date: </t>
  </si>
  <si>
    <t>baseboard 16' (white colonial)</t>
  </si>
  <si>
    <t xml:space="preserve">Down Payment Amount: </t>
  </si>
  <si>
    <t>base shoe 12' (prefinished white)</t>
  </si>
  <si>
    <t>Draw 1 Amount:</t>
  </si>
  <si>
    <t>Golden Oak colonial base 12'</t>
  </si>
  <si>
    <t>Draw 2 Amount:</t>
  </si>
  <si>
    <t>Golden Oak base shoe 12'</t>
  </si>
  <si>
    <t>Draw 3 Amount:</t>
  </si>
  <si>
    <t>Golden Oak door casing</t>
  </si>
  <si>
    <t>Draw 4 Amount:</t>
  </si>
  <si>
    <t>wall insulation R15 kraft faced 67.8 sq. ft.</t>
  </si>
  <si>
    <t>Final Payment Amount:</t>
  </si>
  <si>
    <t>ceiling insulation R19 kraft faced 75.1 sq. ft.</t>
  </si>
  <si>
    <t>Jessica</t>
  </si>
  <si>
    <t>NOTES</t>
  </si>
  <si>
    <t>single panel pre-hung door 36" (white)</t>
  </si>
  <si>
    <t>WHAT WENT WELL?</t>
  </si>
  <si>
    <t>single panel pre-hung door 24" x 66" tall (white)</t>
  </si>
  <si>
    <t>single panel slab door 36" x 66" tall (white)</t>
  </si>
  <si>
    <t>single panel slab door 30" x 66" tall (white)</t>
  </si>
  <si>
    <t>single panel slab door 42" (white)</t>
  </si>
  <si>
    <t>single glass panel slab door 32" (white)</t>
  </si>
  <si>
    <t>6 panel pre-hung door 30" (white)</t>
  </si>
  <si>
    <t>6 panel door slab 30" (white)</t>
  </si>
  <si>
    <t>6 panel pre-hung door 30" (golden oak)</t>
  </si>
  <si>
    <t>6 panel slab door 36" (golden oak)</t>
  </si>
  <si>
    <t>barn style door track</t>
  </si>
  <si>
    <t>half door barn style 32"</t>
  </si>
  <si>
    <t>36" bifold door</t>
  </si>
  <si>
    <t>Jeld-Wen replacement vinyl window</t>
  </si>
  <si>
    <t>1x8x12' white shelving</t>
  </si>
  <si>
    <t>bi-pass door jam 1 x 6 x 8'</t>
  </si>
  <si>
    <t>dricore subfloor</t>
  </si>
  <si>
    <t>laminate floor - gray 20.15 sq. ft.</t>
  </si>
  <si>
    <t>WHAT DID NOT GO WELL?</t>
  </si>
  <si>
    <t>tile backer 32x60x1/2</t>
  </si>
  <si>
    <t>tile backer 4x4x1/4</t>
  </si>
  <si>
    <t>tile mortar, grout, sealer</t>
  </si>
  <si>
    <t>12 x 12 gray tile - Braswell Haze</t>
  </si>
  <si>
    <t>kitchen faucet</t>
  </si>
  <si>
    <t>bathroom faucet</t>
  </si>
  <si>
    <t>shower &amp; tub faucet</t>
  </si>
  <si>
    <t>bathroom fixtures</t>
  </si>
  <si>
    <t>tub and surround</t>
  </si>
  <si>
    <t>Sterling Finese Shower Door</t>
  </si>
  <si>
    <t>vanity</t>
  </si>
  <si>
    <t>mirror</t>
  </si>
  <si>
    <t>vanity lights</t>
  </si>
  <si>
    <t>toilet</t>
  </si>
  <si>
    <t>exhaust fan and venting</t>
  </si>
  <si>
    <t>wood for built in bookcase</t>
  </si>
  <si>
    <t>cabinets white shaker style</t>
  </si>
  <si>
    <t>counter top - quartz</t>
  </si>
  <si>
    <t>solatube w/ light and fan</t>
  </si>
  <si>
    <t>lumber for shoring roof joists</t>
  </si>
  <si>
    <t>materials for crawlspace hatch</t>
  </si>
  <si>
    <t>shelves 1x24x36 edge glued pine</t>
  </si>
  <si>
    <t>laminate counter top $20/ft</t>
  </si>
  <si>
    <t>paint</t>
  </si>
  <si>
    <t>Total Material Cost</t>
  </si>
  <si>
    <t>Plus Tax</t>
  </si>
  <si>
    <t>plumber</t>
  </si>
  <si>
    <t>electrician</t>
  </si>
  <si>
    <t>HVAC</t>
  </si>
  <si>
    <t>Egress Window</t>
  </si>
  <si>
    <t>drywaller</t>
  </si>
  <si>
    <t>painter</t>
  </si>
  <si>
    <t>insulation</t>
  </si>
  <si>
    <t>carpet installation</t>
  </si>
  <si>
    <t>Dumpster</t>
  </si>
  <si>
    <t>Glass Block Windows</t>
  </si>
  <si>
    <t>Skylight</t>
  </si>
  <si>
    <t>Drop Ceiling</t>
  </si>
  <si>
    <t>Permit</t>
  </si>
  <si>
    <t>Photographer</t>
  </si>
  <si>
    <t>Edible Arrangement</t>
  </si>
  <si>
    <t>Back to Basics Employee Labor ($800/day)</t>
  </si>
  <si>
    <t>Total Labor Costs</t>
  </si>
  <si>
    <t>Total Variable Costs</t>
  </si>
  <si>
    <t>Profit (30%)</t>
  </si>
  <si>
    <t>Total Estimate</t>
  </si>
  <si>
    <t>Week of: 5/4/20</t>
  </si>
  <si>
    <t>Week of: 5/18/20</t>
  </si>
  <si>
    <t>Change order #1</t>
  </si>
  <si>
    <t>Tristan</t>
  </si>
  <si>
    <t>Jakob</t>
  </si>
  <si>
    <t>wall insulation R-11 unfaced 50 sq ft</t>
  </si>
  <si>
    <t>barn style door</t>
  </si>
  <si>
    <t>Carey</t>
  </si>
  <si>
    <t>luxury vinyl plank Armstrong River Falls silver oak (23.84 sq. ft.)</t>
  </si>
  <si>
    <t xml:space="preserve">Down Payment Deposited Date: </t>
  </si>
  <si>
    <t>luxury vinyl underlayment</t>
  </si>
  <si>
    <t>Draw 1 Deposited Date:</t>
  </si>
  <si>
    <t>undermount sink</t>
  </si>
  <si>
    <t>Draw 2 Deposited Date:</t>
  </si>
  <si>
    <t>Draw 3 Deposited Date:</t>
  </si>
  <si>
    <t>Draw 4 Deposited Date:</t>
  </si>
  <si>
    <t>Final Payment Deposited Date:</t>
  </si>
  <si>
    <t>laundry sink</t>
  </si>
  <si>
    <t>Rinnai tankless water heater</t>
  </si>
  <si>
    <t>saw and jackhammer rental</t>
  </si>
  <si>
    <t>concrete</t>
  </si>
  <si>
    <t>Profit (20%)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</si>
</sst>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0">
    <numFmt numFmtId="164" formatCode="mmm yyyy"/>
    <numFmt numFmtId="165" formatCode="mmmm yyyy"/>
    <numFmt numFmtId="166" formatCode="m-d-yy"/>
    <numFmt numFmtId="167" formatCode="&quot;$&quot;#,##0.00"/>
    <numFmt numFmtId="168" formatCode="m/d"/>
    <numFmt numFmtId="169" formatCode="m/d/yyyy"/>
    <numFmt numFmtId="170" formatCode="d-mmm"/>
    <numFmt numFmtId="171" formatCode="&quot;$&quot;#,##0"/>
    <numFmt numFmtId="172" formatCode="M/d/yyyy"/>
    <numFmt numFmtId="173" formatCode="m/d/yy"/>
  </numFmts>
  <fonts count="38">
    <font>
      <sz val="10.0"/>
      <color rgb="FF000000"/>
      <name val="Arial"/>
    </font>
    <font>
      <color theme="1"/>
      <name val="Arial"/>
    </font>
    <font>
      <b/>
      <sz val="14.0"/>
      <color theme="1"/>
      <name val="Montserrat"/>
    </font>
    <font>
      <b/>
      <sz val="8.0"/>
      <color rgb="FF000000"/>
      <name val="Montserrat"/>
    </font>
    <font>
      <b/>
      <sz val="8.0"/>
      <color theme="1"/>
      <name val="Montserrat"/>
    </font>
    <font>
      <b/>
      <color theme="1"/>
      <name val="Montserrat"/>
    </font>
    <font/>
    <font>
      <sz val="10.0"/>
      <color theme="1"/>
      <name val="Montserrat"/>
    </font>
    <font>
      <color theme="1"/>
      <name val="Montserrat"/>
    </font>
    <font>
      <b/>
      <color rgb="FFFFFFFF"/>
      <name val="Montserrat"/>
    </font>
    <font>
      <b/>
      <sz val="18.0"/>
      <color rgb="FF00FF00"/>
      <name val="Montserrat"/>
    </font>
    <font>
      <b/>
      <color rgb="FF000000"/>
      <name val="Montserrat"/>
    </font>
    <font>
      <sz val="11.0"/>
      <color rgb="FF000000"/>
      <name val="Montserrat"/>
    </font>
    <font>
      <color rgb="FF000000"/>
      <name val="Montserrat"/>
    </font>
    <font>
      <u/>
      <color rgb="FF1155CC"/>
      <name val="Montserrat"/>
    </font>
    <font>
      <u/>
      <color rgb="FF1155CC"/>
      <name val="Montserrat"/>
    </font>
    <font>
      <u/>
      <sz val="12.0"/>
      <color rgb="FF1C252C"/>
      <name val="Averta"/>
    </font>
    <font>
      <b/>
      <color rgb="FFFFFFFF"/>
      <name val="Arial"/>
    </font>
    <font>
      <b/>
      <u/>
      <color rgb="FFFFFFFF"/>
      <name val="Arial"/>
    </font>
    <font>
      <b/>
      <sz val="11.0"/>
      <color rgb="FFFFFFFF"/>
      <name val="Calibri"/>
    </font>
    <font>
      <b/>
      <sz val="14.0"/>
      <color rgb="FFFF0000"/>
      <name val="Arial"/>
    </font>
    <font>
      <b/>
      <sz val="14.0"/>
      <color rgb="FF00FF00"/>
      <name val="Arial"/>
    </font>
    <font>
      <sz val="11.0"/>
      <color rgb="FF000000"/>
      <name val="Calibri"/>
    </font>
    <font>
      <b/>
      <color theme="1"/>
      <name val="Arial"/>
    </font>
    <font>
      <b/>
      <color rgb="FF0000FF"/>
      <name val="Arial"/>
    </font>
    <font>
      <b/>
      <i/>
      <u/>
      <sz val="12.0"/>
      <color rgb="FFFFFFFF"/>
      <name val="Arial"/>
    </font>
    <font>
      <b/>
      <color rgb="FF00FF00"/>
      <name val="Arial"/>
    </font>
    <font>
      <b/>
      <i/>
      <u/>
      <sz val="12.0"/>
      <color rgb="FFFFFFFF"/>
      <name val="Arial"/>
    </font>
    <font>
      <b/>
      <color rgb="FFFF0000"/>
      <name val="Arial"/>
    </font>
    <font>
      <b/>
      <sz val="11.0"/>
      <color rgb="FF000000"/>
      <name val="Calibri"/>
    </font>
    <font>
      <color rgb="FF000000"/>
      <name val="Arial"/>
    </font>
    <font>
      <b/>
      <sz val="11.0"/>
      <color rgb="FFCC0000"/>
      <name val="Calibri"/>
    </font>
    <font>
      <color rgb="FFCC0000"/>
      <name val="Arial"/>
    </font>
    <font>
      <b/>
      <sz val="11.0"/>
      <color rgb="FF00FF00"/>
      <name val="Calibri"/>
    </font>
    <font>
      <color rgb="FF00FF00"/>
      <name val="Arial"/>
    </font>
    <font>
      <sz val="11.0"/>
      <color rgb="FF00FF00"/>
      <name val="Calibri"/>
    </font>
    <font>
      <color rgb="FFFFFFFF"/>
      <name val="Arial"/>
    </font>
    <font>
      <sz val="11.0"/>
      <color rgb="FFFFFFFF"/>
      <name val="Calibri"/>
    </font>
  </fonts>
  <fills count="24">
    <fill>
      <patternFill patternType="none"/>
    </fill>
    <fill>
      <patternFill patternType="lightGray"/>
    </fill>
    <fill>
      <patternFill patternType="solid">
        <fgColor rgb="FF999999"/>
        <bgColor rgb="FF999999"/>
      </patternFill>
    </fill>
    <fill>
      <patternFill patternType="solid">
        <fgColor rgb="FFFCE8E8"/>
        <bgColor rgb="FFFCE8E8"/>
      </patternFill>
    </fill>
    <fill>
      <patternFill patternType="solid">
        <fgColor rgb="FFF0C0C1"/>
        <bgColor rgb="FFF0C0C1"/>
      </patternFill>
    </fill>
    <fill>
      <patternFill patternType="solid">
        <fgColor rgb="FFD1E6C9"/>
        <bgColor rgb="FFD1E6C9"/>
      </patternFill>
    </fill>
    <fill>
      <patternFill patternType="solid">
        <fgColor rgb="FFFBDFC2"/>
        <bgColor rgb="FFFBDFC2"/>
      </patternFill>
    </fill>
    <fill>
      <patternFill patternType="solid">
        <fgColor rgb="FFD0C7E4"/>
        <bgColor rgb="FFD0C7E4"/>
      </patternFill>
    </fill>
    <fill>
      <patternFill patternType="solid">
        <fgColor rgb="FFFF8080"/>
        <bgColor rgb="FFFF8080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  <fill>
      <patternFill patternType="solid">
        <fgColor rgb="FFCFE2F3"/>
        <bgColor rgb="FFCFE2F3"/>
      </patternFill>
    </fill>
    <fill>
      <patternFill patternType="solid">
        <fgColor rgb="FF000000"/>
        <bgColor rgb="FF000000"/>
      </patternFill>
    </fill>
    <fill>
      <patternFill patternType="solid">
        <fgColor rgb="FFF4CCCC"/>
        <bgColor rgb="FFF4CCCC"/>
      </patternFill>
    </fill>
    <fill>
      <patternFill patternType="solid">
        <fgColor rgb="FFEA9999"/>
        <bgColor rgb="FFEA9999"/>
      </patternFill>
    </fill>
    <fill>
      <patternFill patternType="solid">
        <fgColor rgb="FF93C47D"/>
        <bgColor rgb="FF93C47D"/>
      </patternFill>
    </fill>
    <fill>
      <patternFill patternType="solid">
        <fgColor rgb="FFF0F0F0"/>
        <bgColor rgb="FFF0F0F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6AA84F"/>
        <bgColor rgb="FF6AA84F"/>
      </patternFill>
    </fill>
    <fill>
      <patternFill patternType="solid">
        <fgColor rgb="FFC6D9DC"/>
        <bgColor rgb="FFC6D9DC"/>
      </patternFill>
    </fill>
    <fill>
      <patternFill patternType="solid">
        <fgColor rgb="FF00FF00"/>
        <bgColor rgb="FF00FF00"/>
      </patternFill>
    </fill>
    <fill>
      <patternFill patternType="solid">
        <fgColor rgb="FFEFEFEF"/>
        <bgColor rgb="FFEFEFEF"/>
      </patternFill>
    </fill>
    <fill>
      <patternFill patternType="solid">
        <fgColor rgb="FFFF0000"/>
        <bgColor rgb="FFFF0000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24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1" numFmtId="49" xfId="0" applyAlignment="1" applyFont="1" applyNumberFormat="1">
      <alignment vertical="bottom"/>
    </xf>
    <xf borderId="0" fillId="2" fontId="1" numFmtId="164" xfId="0" applyAlignment="1" applyFont="1" applyNumberFormat="1">
      <alignment vertical="bottom"/>
    </xf>
    <xf borderId="0" fillId="0" fontId="2" numFmtId="0" xfId="0" applyAlignment="1" applyFont="1">
      <alignment horizontal="center" vertical="bottom"/>
    </xf>
    <xf borderId="0" fillId="0" fontId="1" numFmtId="49" xfId="0" applyAlignment="1" applyFont="1" applyNumberFormat="1">
      <alignment vertical="bottom"/>
    </xf>
    <xf borderId="0" fillId="3" fontId="3" numFmtId="0" xfId="0" applyAlignment="1" applyFill="1" applyFont="1">
      <alignment shrinkToFit="0" vertical="bottom" wrapText="1"/>
    </xf>
    <xf borderId="0" fillId="4" fontId="3" numFmtId="0" xfId="0" applyAlignment="1" applyFill="1" applyFont="1">
      <alignment shrinkToFit="0" vertical="bottom" wrapText="1"/>
    </xf>
    <xf borderId="0" fillId="5" fontId="3" numFmtId="0" xfId="0" applyAlignment="1" applyFill="1" applyFont="1">
      <alignment readingOrder="0" shrinkToFit="0" vertical="bottom" wrapText="1"/>
    </xf>
    <xf borderId="0" fillId="6" fontId="3" numFmtId="0" xfId="0" applyAlignment="1" applyFill="1" applyFont="1">
      <alignment shrinkToFit="0" vertical="bottom" wrapText="1"/>
    </xf>
    <xf borderId="0" fillId="7" fontId="3" numFmtId="0" xfId="0" applyAlignment="1" applyFill="1" applyFont="1">
      <alignment readingOrder="0" shrinkToFit="0" vertical="bottom" wrapText="1"/>
    </xf>
    <xf borderId="0" fillId="8" fontId="4" numFmtId="49" xfId="0" applyAlignment="1" applyFill="1" applyFont="1" applyNumberFormat="1">
      <alignment readingOrder="0" shrinkToFit="0" vertical="bottom" wrapText="1"/>
    </xf>
    <xf borderId="0" fillId="0" fontId="1" numFmtId="164" xfId="0" applyAlignment="1" applyFont="1" applyNumberFormat="1">
      <alignment vertical="bottom"/>
    </xf>
    <xf borderId="0" fillId="0" fontId="1" numFmtId="0" xfId="0" applyAlignment="1" applyFont="1">
      <alignment vertical="bottom"/>
    </xf>
    <xf borderId="0" fillId="0" fontId="5" numFmtId="0" xfId="0" applyAlignment="1" applyFont="1">
      <alignment horizontal="center" vertical="bottom"/>
    </xf>
    <xf borderId="1" fillId="0" fontId="5" numFmtId="0" xfId="0" applyAlignment="1" applyBorder="1" applyFont="1">
      <alignment horizontal="center" shrinkToFit="0" vertical="bottom" wrapText="1"/>
    </xf>
    <xf borderId="2" fillId="0" fontId="5" numFmtId="165" xfId="0" applyAlignment="1" applyBorder="1" applyFont="1" applyNumberFormat="1">
      <alignment horizontal="center" vertical="bottom"/>
    </xf>
    <xf borderId="3" fillId="0" fontId="6" numFmtId="0" xfId="0" applyBorder="1" applyFont="1"/>
    <xf borderId="4" fillId="0" fontId="6" numFmtId="0" xfId="0" applyBorder="1" applyFont="1"/>
    <xf borderId="2" fillId="0" fontId="5" numFmtId="165" xfId="0" applyAlignment="1" applyBorder="1" applyFont="1" applyNumberFormat="1">
      <alignment horizontal="center" readingOrder="0" vertical="bottom"/>
    </xf>
    <xf borderId="5" fillId="0" fontId="6" numFmtId="0" xfId="0" applyBorder="1" applyFont="1"/>
    <xf borderId="0" fillId="0" fontId="5" numFmtId="49" xfId="0" applyAlignment="1" applyFont="1" applyNumberFormat="1">
      <alignment horizontal="center" vertical="bottom"/>
    </xf>
    <xf borderId="6" fillId="0" fontId="5" numFmtId="49" xfId="0" applyAlignment="1" applyBorder="1" applyFont="1" applyNumberFormat="1">
      <alignment horizontal="center" vertical="bottom"/>
    </xf>
    <xf borderId="6" fillId="0" fontId="7" numFmtId="0" xfId="0" applyAlignment="1" applyBorder="1" applyFont="1">
      <alignment readingOrder="0" vertical="bottom"/>
    </xf>
    <xf borderId="6" fillId="0" fontId="8" numFmtId="0" xfId="0" applyAlignment="1" applyBorder="1" applyFont="1">
      <alignment readingOrder="0" vertical="bottom"/>
    </xf>
    <xf borderId="6" fillId="0" fontId="1" numFmtId="0" xfId="0" applyBorder="1" applyFont="1"/>
    <xf borderId="6" fillId="9" fontId="7" numFmtId="0" xfId="0" applyAlignment="1" applyBorder="1" applyFill="1" applyFont="1">
      <alignment readingOrder="0" vertical="bottom"/>
    </xf>
    <xf borderId="6" fillId="0" fontId="1" numFmtId="0" xfId="0" applyAlignment="1" applyBorder="1" applyFont="1">
      <alignment vertical="bottom"/>
    </xf>
    <xf borderId="6" fillId="0" fontId="1" numFmtId="0" xfId="0" applyAlignment="1" applyBorder="1" applyFont="1">
      <alignment readingOrder="0" vertical="bottom"/>
    </xf>
    <xf borderId="6" fillId="10" fontId="7" numFmtId="0" xfId="0" applyAlignment="1" applyBorder="1" applyFill="1" applyFont="1">
      <alignment readingOrder="0" vertical="bottom"/>
    </xf>
    <xf borderId="6" fillId="0" fontId="7" numFmtId="0" xfId="0" applyAlignment="1" applyBorder="1" applyFont="1">
      <alignment readingOrder="0" shrinkToFit="0" vertical="bottom" wrapText="1"/>
    </xf>
    <xf borderId="6" fillId="11" fontId="1" numFmtId="0" xfId="0" applyAlignment="1" applyBorder="1" applyFill="1" applyFont="1">
      <alignment readingOrder="0" vertical="bottom"/>
    </xf>
    <xf borderId="6" fillId="11" fontId="1" numFmtId="0" xfId="0" applyAlignment="1" applyBorder="1" applyFont="1">
      <alignment vertical="bottom"/>
    </xf>
    <xf borderId="0" fillId="0" fontId="3" numFmtId="0" xfId="0" applyAlignment="1" applyFont="1">
      <alignment shrinkToFit="0" vertical="bottom" wrapText="1"/>
    </xf>
    <xf borderId="2" fillId="0" fontId="5" numFmtId="0" xfId="0" applyAlignment="1" applyBorder="1" applyFont="1">
      <alignment horizontal="center" readingOrder="0" vertical="bottom"/>
    </xf>
    <xf borderId="2" fillId="0" fontId="5" numFmtId="164" xfId="0" applyAlignment="1" applyBorder="1" applyFont="1" applyNumberFormat="1">
      <alignment horizontal="center" readingOrder="0" vertical="bottom"/>
    </xf>
    <xf borderId="2" fillId="0" fontId="5" numFmtId="0" xfId="0" applyAlignment="1" applyBorder="1" applyFont="1">
      <alignment horizontal="center" vertical="bottom"/>
    </xf>
    <xf borderId="0" fillId="0" fontId="5" numFmtId="0" xfId="0" applyAlignment="1" applyFont="1">
      <alignment horizontal="center" readingOrder="0" vertical="bottom"/>
    </xf>
    <xf borderId="6" fillId="0" fontId="5" numFmtId="0" xfId="0" applyAlignment="1" applyBorder="1" applyFont="1">
      <alignment horizontal="center" vertical="bottom"/>
    </xf>
    <xf borderId="6" fillId="0" fontId="7" numFmtId="0" xfId="0" applyAlignment="1" applyBorder="1" applyFont="1">
      <alignment vertical="bottom"/>
    </xf>
    <xf borderId="6" fillId="9" fontId="7" numFmtId="0" xfId="0" applyAlignment="1" applyBorder="1" applyFont="1">
      <alignment vertical="bottom"/>
    </xf>
    <xf borderId="6" fillId="5" fontId="7" numFmtId="0" xfId="0" applyAlignment="1" applyBorder="1" applyFont="1">
      <alignment readingOrder="0" vertical="bottom"/>
    </xf>
    <xf borderId="6" fillId="7" fontId="7" numFmtId="0" xfId="0" applyAlignment="1" applyBorder="1" applyFont="1">
      <alignment readingOrder="0" vertical="bottom"/>
    </xf>
    <xf borderId="6" fillId="8" fontId="7" numFmtId="0" xfId="0" applyAlignment="1" applyBorder="1" applyFont="1">
      <alignment readingOrder="0" vertical="bottom"/>
    </xf>
    <xf borderId="7" fillId="9" fontId="7" numFmtId="0" xfId="0" applyAlignment="1" applyBorder="1" applyFont="1">
      <alignment vertical="bottom"/>
    </xf>
    <xf borderId="6" fillId="0" fontId="7" numFmtId="166" xfId="0" applyAlignment="1" applyBorder="1" applyFont="1" applyNumberFormat="1">
      <alignment vertical="bottom"/>
    </xf>
    <xf borderId="0" fillId="9" fontId="1" numFmtId="0" xfId="0" applyFont="1"/>
    <xf borderId="7" fillId="9" fontId="7" numFmtId="0" xfId="0" applyAlignment="1" applyBorder="1" applyFont="1">
      <alignment readingOrder="0" vertical="bottom"/>
    </xf>
    <xf borderId="6" fillId="10" fontId="7" numFmtId="0" xfId="0" applyAlignment="1" applyBorder="1" applyFont="1">
      <alignment vertical="bottom"/>
    </xf>
    <xf borderId="7" fillId="9" fontId="7" numFmtId="166" xfId="0" applyAlignment="1" applyBorder="1" applyFont="1" applyNumberFormat="1">
      <alignment vertical="bottom"/>
    </xf>
    <xf borderId="6" fillId="4" fontId="7" numFmtId="0" xfId="0" applyAlignment="1" applyBorder="1" applyFont="1">
      <alignment readingOrder="0" vertical="bottom"/>
    </xf>
    <xf borderId="6" fillId="0" fontId="5" numFmtId="165" xfId="0" applyAlignment="1" applyBorder="1" applyFont="1" applyNumberFormat="1">
      <alignment horizontal="center" vertical="bottom"/>
    </xf>
    <xf borderId="0" fillId="0" fontId="8" numFmtId="0" xfId="0" applyAlignment="1" applyFont="1">
      <alignment readingOrder="0" vertical="bottom"/>
    </xf>
    <xf borderId="0" fillId="0" fontId="8" numFmtId="0" xfId="0" applyAlignment="1" applyFont="1">
      <alignment vertical="bottom"/>
    </xf>
    <xf borderId="5" fillId="9" fontId="7" numFmtId="0" xfId="0" applyAlignment="1" applyBorder="1" applyFont="1">
      <alignment readingOrder="0" vertical="bottom"/>
    </xf>
    <xf borderId="0" fillId="0" fontId="7" numFmtId="0" xfId="0" applyAlignment="1" applyFont="1">
      <alignment vertical="bottom"/>
    </xf>
    <xf borderId="6" fillId="12" fontId="8" numFmtId="0" xfId="0" applyAlignment="1" applyBorder="1" applyFill="1" applyFont="1">
      <alignment vertical="bottom"/>
    </xf>
    <xf borderId="0" fillId="12" fontId="9" numFmtId="0" xfId="0" applyAlignment="1" applyFont="1">
      <alignment shrinkToFit="0" vertical="bottom" wrapText="1"/>
    </xf>
    <xf borderId="2" fillId="12" fontId="9" numFmtId="0" xfId="0" applyAlignment="1" applyBorder="1" applyFont="1">
      <alignment shrinkToFit="0" vertical="bottom" wrapText="1"/>
    </xf>
    <xf borderId="6" fillId="12" fontId="9" numFmtId="167" xfId="0" applyAlignment="1" applyBorder="1" applyFont="1" applyNumberFormat="1">
      <alignment shrinkToFit="0" vertical="bottom" wrapText="1"/>
    </xf>
    <xf borderId="0" fillId="12" fontId="8" numFmtId="0" xfId="0" applyFont="1"/>
    <xf borderId="8" fillId="12" fontId="10" numFmtId="0" xfId="0" applyAlignment="1" applyBorder="1" applyFont="1">
      <alignment horizontal="center" shrinkToFit="0" vertical="bottom" wrapText="1"/>
    </xf>
    <xf borderId="9" fillId="0" fontId="6" numFmtId="0" xfId="0" applyBorder="1" applyFont="1"/>
    <xf borderId="0" fillId="12" fontId="5" numFmtId="0" xfId="0" applyAlignment="1" applyFont="1">
      <alignment horizontal="center" vertical="bottom"/>
    </xf>
    <xf borderId="2" fillId="13" fontId="5" numFmtId="0" xfId="0" applyAlignment="1" applyBorder="1" applyFill="1" applyFont="1">
      <alignment horizontal="center" vertical="bottom"/>
    </xf>
    <xf borderId="4" fillId="12" fontId="5" numFmtId="0" xfId="0" applyAlignment="1" applyBorder="1" applyFont="1">
      <alignment horizontal="center" vertical="bottom"/>
    </xf>
    <xf borderId="2" fillId="14" fontId="5" numFmtId="0" xfId="0" applyAlignment="1" applyBorder="1" applyFill="1" applyFont="1">
      <alignment horizontal="center" readingOrder="0" vertical="bottom"/>
    </xf>
    <xf borderId="3" fillId="12" fontId="5" numFmtId="0" xfId="0" applyAlignment="1" applyBorder="1" applyFont="1">
      <alignment horizontal="center" vertical="bottom"/>
    </xf>
    <xf borderId="3" fillId="15" fontId="5" numFmtId="0" xfId="0" applyAlignment="1" applyBorder="1" applyFill="1" applyFont="1">
      <alignment horizontal="center" readingOrder="0" vertical="bottom"/>
    </xf>
    <xf borderId="2" fillId="16" fontId="11" numFmtId="0" xfId="0" applyAlignment="1" applyBorder="1" applyFill="1" applyFont="1">
      <alignment horizontal="center" shrinkToFit="0" vertical="bottom" wrapText="1"/>
    </xf>
    <xf borderId="10" fillId="0" fontId="6" numFmtId="0" xfId="0" applyBorder="1" applyFont="1"/>
    <xf borderId="11" fillId="0" fontId="6" numFmtId="0" xfId="0" applyBorder="1" applyFont="1"/>
    <xf borderId="0" fillId="12" fontId="5" numFmtId="0" xfId="0" applyAlignment="1" applyFont="1">
      <alignment vertical="bottom"/>
    </xf>
    <xf borderId="6" fillId="13" fontId="5" numFmtId="0" xfId="0" applyAlignment="1" applyBorder="1" applyFont="1">
      <alignment vertical="bottom"/>
    </xf>
    <xf borderId="6" fillId="13" fontId="5" numFmtId="0" xfId="0" applyAlignment="1" applyBorder="1" applyFont="1">
      <alignment shrinkToFit="0" vertical="bottom" wrapText="1"/>
    </xf>
    <xf borderId="6" fillId="13" fontId="5" numFmtId="167" xfId="0" applyAlignment="1" applyBorder="1" applyFont="1" applyNumberFormat="1">
      <alignment shrinkToFit="0" vertical="bottom" wrapText="1"/>
    </xf>
    <xf borderId="6" fillId="12" fontId="5" numFmtId="0" xfId="0" applyAlignment="1" applyBorder="1" applyFont="1">
      <alignment shrinkToFit="0" vertical="bottom" wrapText="1"/>
    </xf>
    <xf borderId="6" fillId="14" fontId="5" numFmtId="0" xfId="0" applyAlignment="1" applyBorder="1" applyFont="1">
      <alignment shrinkToFit="0" vertical="bottom" wrapText="1"/>
    </xf>
    <xf borderId="6" fillId="14" fontId="5" numFmtId="0" xfId="0" applyAlignment="1" applyBorder="1" applyFont="1">
      <alignment readingOrder="0" shrinkToFit="0" vertical="bottom" wrapText="1"/>
    </xf>
    <xf borderId="6" fillId="15" fontId="5" numFmtId="0" xfId="0" applyAlignment="1" applyBorder="1" applyFont="1">
      <alignment shrinkToFit="0" vertical="bottom" wrapText="1"/>
    </xf>
    <xf borderId="6" fillId="15" fontId="5" numFmtId="0" xfId="0" applyAlignment="1" applyBorder="1" applyFont="1">
      <alignment readingOrder="0" shrinkToFit="0" vertical="bottom" wrapText="1"/>
    </xf>
    <xf borderId="6" fillId="15" fontId="5" numFmtId="0" xfId="0" applyAlignment="1" applyBorder="1" applyFont="1">
      <alignment horizontal="center" readingOrder="0" shrinkToFit="0" vertical="bottom" wrapText="1"/>
    </xf>
    <xf borderId="6" fillId="16" fontId="11" numFmtId="0" xfId="0" applyAlignment="1" applyBorder="1" applyFont="1">
      <alignment horizontal="center" vertical="bottom"/>
    </xf>
    <xf borderId="6" fillId="16" fontId="5" numFmtId="0" xfId="0" applyAlignment="1" applyBorder="1" applyFont="1">
      <alignment shrinkToFit="0" vertical="bottom" wrapText="1"/>
    </xf>
    <xf borderId="6" fillId="14" fontId="11" numFmtId="0" xfId="0" applyAlignment="1" applyBorder="1" applyFont="1">
      <alignment horizontal="center" shrinkToFit="0" vertical="bottom" wrapText="1"/>
    </xf>
    <xf borderId="6" fillId="17" fontId="12" numFmtId="167" xfId="0" applyAlignment="1" applyBorder="1" applyFill="1" applyFont="1" applyNumberFormat="1">
      <alignment horizontal="center" vertical="bottom"/>
    </xf>
    <xf borderId="0" fillId="12" fontId="8" numFmtId="168" xfId="0" applyAlignment="1" applyFont="1" applyNumberFormat="1">
      <alignment horizontal="right" vertical="bottom"/>
    </xf>
    <xf borderId="6" fillId="0" fontId="12" numFmtId="168" xfId="0" applyAlignment="1" applyBorder="1" applyFont="1" applyNumberFormat="1">
      <alignment horizontal="right" readingOrder="0" shrinkToFit="0" vertical="bottom" wrapText="0"/>
    </xf>
    <xf borderId="6" fillId="0" fontId="12" numFmtId="0" xfId="0" applyAlignment="1" applyBorder="1" applyFont="1">
      <alignment horizontal="right" readingOrder="0" shrinkToFit="0" vertical="bottom" wrapText="0"/>
    </xf>
    <xf borderId="6" fillId="0" fontId="8" numFmtId="167" xfId="0" applyAlignment="1" applyBorder="1" applyFont="1" applyNumberFormat="1">
      <alignment horizontal="right" vertical="bottom"/>
    </xf>
    <xf borderId="6" fillId="0" fontId="8" numFmtId="169" xfId="0" applyAlignment="1" applyBorder="1" applyFont="1" applyNumberFormat="1">
      <alignment readingOrder="0" vertical="bottom"/>
    </xf>
    <xf borderId="6" fillId="0" fontId="8" numFmtId="0" xfId="0" applyAlignment="1" applyBorder="1" applyFont="1">
      <alignment vertical="bottom"/>
    </xf>
    <xf borderId="6" fillId="0" fontId="8" numFmtId="167" xfId="0" applyAlignment="1" applyBorder="1" applyFont="1" applyNumberFormat="1">
      <alignment horizontal="right" readingOrder="0" vertical="bottom"/>
    </xf>
    <xf borderId="6" fillId="18" fontId="8" numFmtId="169" xfId="0" applyAlignment="1" applyBorder="1" applyFill="1" applyFont="1" applyNumberFormat="1">
      <alignment horizontal="right" readingOrder="0" vertical="bottom"/>
    </xf>
    <xf borderId="6" fillId="0" fontId="13" numFmtId="0" xfId="0" applyAlignment="1" applyBorder="1" applyFont="1">
      <alignment readingOrder="0" vertical="bottom"/>
    </xf>
    <xf borderId="6" fillId="0" fontId="14" numFmtId="0" xfId="0" applyAlignment="1" applyBorder="1" applyFont="1">
      <alignment readingOrder="0" vertical="bottom"/>
    </xf>
    <xf borderId="6" fillId="4" fontId="5" numFmtId="0" xfId="0" applyAlignment="1" applyBorder="1" applyFont="1">
      <alignment vertical="bottom"/>
    </xf>
    <xf borderId="6" fillId="0" fontId="8" numFmtId="169" xfId="0" applyAlignment="1" applyBorder="1" applyFont="1" applyNumberFormat="1">
      <alignment vertical="bottom"/>
    </xf>
    <xf borderId="6" fillId="15" fontId="11" numFmtId="0" xfId="0" applyAlignment="1" applyBorder="1" applyFont="1">
      <alignment horizontal="center" shrinkToFit="0" vertical="bottom" wrapText="1"/>
    </xf>
    <xf borderId="0" fillId="12" fontId="8" numFmtId="0" xfId="0" applyAlignment="1" applyFont="1">
      <alignment horizontal="right" vertical="bottom"/>
    </xf>
    <xf borderId="5" fillId="0" fontId="12" numFmtId="170" xfId="0" applyAlignment="1" applyBorder="1" applyFont="1" applyNumberFormat="1">
      <alignment horizontal="right" readingOrder="0" shrinkToFit="0" vertical="bottom" wrapText="0"/>
    </xf>
    <xf borderId="5" fillId="0" fontId="12" numFmtId="0" xfId="0" applyAlignment="1" applyBorder="1" applyFont="1">
      <alignment horizontal="right" readingOrder="0" shrinkToFit="0" vertical="bottom" wrapText="0"/>
    </xf>
    <xf borderId="6" fillId="0" fontId="8" numFmtId="167" xfId="0" applyAlignment="1" applyBorder="1" applyFont="1" applyNumberFormat="1">
      <alignment vertical="bottom"/>
    </xf>
    <xf borderId="6" fillId="5" fontId="5" numFmtId="0" xfId="0" applyAlignment="1" applyBorder="1" applyFont="1">
      <alignment vertical="bottom"/>
    </xf>
    <xf borderId="6" fillId="19" fontId="11" numFmtId="0" xfId="0" applyAlignment="1" applyBorder="1" applyFill="1" applyFont="1">
      <alignment horizontal="center" shrinkToFit="0" vertical="bottom" wrapText="1"/>
    </xf>
    <xf borderId="0" fillId="12" fontId="8" numFmtId="0" xfId="0" applyAlignment="1" applyFont="1">
      <alignment vertical="bottom"/>
    </xf>
    <xf borderId="6" fillId="18" fontId="8" numFmtId="169" xfId="0" applyAlignment="1" applyBorder="1" applyFont="1" applyNumberFormat="1">
      <alignment readingOrder="0" vertical="bottom"/>
    </xf>
    <xf borderId="6" fillId="20" fontId="5" numFmtId="0" xfId="0" applyAlignment="1" applyBorder="1" applyFill="1" applyFont="1">
      <alignment vertical="bottom"/>
    </xf>
    <xf borderId="6" fillId="19" fontId="11" numFmtId="0" xfId="0" applyAlignment="1" applyBorder="1" applyFont="1">
      <alignment horizontal="center" readingOrder="0" shrinkToFit="0" vertical="bottom" wrapText="1"/>
    </xf>
    <xf borderId="6" fillId="0" fontId="8" numFmtId="9" xfId="0" applyAlignment="1" applyBorder="1" applyFont="1" applyNumberFormat="1">
      <alignment horizontal="center" vertical="bottom"/>
    </xf>
    <xf borderId="6" fillId="0" fontId="8" numFmtId="171" xfId="0" applyAlignment="1" applyBorder="1" applyFont="1" applyNumberFormat="1">
      <alignment vertical="bottom"/>
    </xf>
    <xf borderId="6" fillId="6" fontId="5" numFmtId="0" xfId="0" applyAlignment="1" applyBorder="1" applyFont="1">
      <alignment readingOrder="0" vertical="bottom"/>
    </xf>
    <xf borderId="6" fillId="0" fontId="11" numFmtId="0" xfId="0" applyAlignment="1" applyBorder="1" applyFont="1">
      <alignment horizontal="center" readingOrder="0" shrinkToFit="0" vertical="bottom" wrapText="1"/>
    </xf>
    <xf borderId="6" fillId="0" fontId="13" numFmtId="0" xfId="0" applyAlignment="1" applyBorder="1" applyFont="1">
      <alignment horizontal="center" readingOrder="0" vertical="bottom"/>
    </xf>
    <xf borderId="6" fillId="0" fontId="5" numFmtId="0" xfId="0" applyAlignment="1" applyBorder="1" applyFont="1">
      <alignment horizontal="center" readingOrder="0" vertical="bottom"/>
    </xf>
    <xf borderId="6" fillId="17" fontId="8" numFmtId="0" xfId="0" applyAlignment="1" applyBorder="1" applyFont="1">
      <alignment horizontal="center" vertical="bottom"/>
    </xf>
    <xf borderId="6" fillId="18" fontId="8" numFmtId="169" xfId="0" applyAlignment="1" applyBorder="1" applyFont="1" applyNumberFormat="1">
      <alignment vertical="bottom"/>
    </xf>
    <xf borderId="6" fillId="0" fontId="5" numFmtId="0" xfId="0" applyAlignment="1" applyBorder="1" applyFont="1">
      <alignment horizontal="center" readingOrder="0"/>
    </xf>
    <xf borderId="6" fillId="0" fontId="8" numFmtId="0" xfId="0" applyAlignment="1" applyBorder="1" applyFont="1">
      <alignment horizontal="center"/>
    </xf>
    <xf borderId="6" fillId="0" fontId="8" numFmtId="0" xfId="0" applyBorder="1" applyFont="1"/>
    <xf borderId="6" fillId="17" fontId="8" numFmtId="0" xfId="0" applyAlignment="1" applyBorder="1" applyFont="1">
      <alignment vertical="bottom"/>
    </xf>
    <xf borderId="5" fillId="0" fontId="12" numFmtId="0" xfId="0" applyAlignment="1" applyBorder="1" applyFont="1">
      <alignment shrinkToFit="0" vertical="bottom" wrapText="0"/>
    </xf>
    <xf borderId="2" fillId="12" fontId="9" numFmtId="172" xfId="0" applyAlignment="1" applyBorder="1" applyFont="1" applyNumberFormat="1">
      <alignment shrinkToFit="0" vertical="bottom" wrapText="1"/>
    </xf>
    <xf borderId="2" fillId="13" fontId="5" numFmtId="172" xfId="0" applyAlignment="1" applyBorder="1" applyFont="1" applyNumberFormat="1">
      <alignment horizontal="center" vertical="bottom"/>
    </xf>
    <xf borderId="6" fillId="13" fontId="5" numFmtId="172" xfId="0" applyAlignment="1" applyBorder="1" applyFont="1" applyNumberFormat="1">
      <alignment vertical="bottom"/>
    </xf>
    <xf borderId="6" fillId="0" fontId="12" numFmtId="172" xfId="0" applyAlignment="1" applyBorder="1" applyFont="1" applyNumberFormat="1">
      <alignment horizontal="right" readingOrder="0" shrinkToFit="0" vertical="bottom" wrapText="0"/>
    </xf>
    <xf borderId="6" fillId="0" fontId="15" numFmtId="0" xfId="0" applyAlignment="1" applyBorder="1" applyFont="1">
      <alignment readingOrder="0" vertical="bottom"/>
    </xf>
    <xf borderId="5" fillId="0" fontId="12" numFmtId="172" xfId="0" applyAlignment="1" applyBorder="1" applyFont="1" applyNumberFormat="1">
      <alignment horizontal="right" readingOrder="0" shrinkToFit="0" vertical="bottom" wrapText="0"/>
    </xf>
    <xf borderId="6" fillId="17" fontId="8" numFmtId="4" xfId="0" applyAlignment="1" applyBorder="1" applyFont="1" applyNumberFormat="1">
      <alignment horizontal="center" vertical="bottom"/>
    </xf>
    <xf borderId="6" fillId="0" fontId="8" numFmtId="4" xfId="0" applyAlignment="1" applyBorder="1" applyFont="1" applyNumberFormat="1">
      <alignment horizontal="center"/>
    </xf>
    <xf borderId="6" fillId="0" fontId="8" numFmtId="0" xfId="0" applyAlignment="1" applyBorder="1" applyFont="1">
      <alignment readingOrder="0"/>
    </xf>
    <xf borderId="6" fillId="0" fontId="8" numFmtId="4" xfId="0" applyBorder="1" applyFont="1" applyNumberFormat="1"/>
    <xf borderId="6" fillId="17" fontId="8" numFmtId="0" xfId="0" applyAlignment="1" applyBorder="1" applyFont="1">
      <alignment readingOrder="0" vertical="bottom"/>
    </xf>
    <xf borderId="5" fillId="0" fontId="12" numFmtId="172" xfId="0" applyAlignment="1" applyBorder="1" applyFont="1" applyNumberFormat="1">
      <alignment readingOrder="0" shrinkToFit="0" vertical="bottom" wrapText="0"/>
    </xf>
    <xf borderId="6" fillId="0" fontId="8" numFmtId="172" xfId="0" applyAlignment="1" applyBorder="1" applyFont="1" applyNumberFormat="1">
      <alignment readingOrder="0" vertical="bottom"/>
    </xf>
    <xf borderId="6" fillId="0" fontId="8" numFmtId="172" xfId="0" applyAlignment="1" applyBorder="1" applyFont="1" applyNumberFormat="1">
      <alignment vertical="bottom"/>
    </xf>
    <xf borderId="6" fillId="17" fontId="8" numFmtId="4" xfId="0" applyAlignment="1" applyBorder="1" applyFont="1" applyNumberFormat="1">
      <alignment vertical="bottom"/>
    </xf>
    <xf borderId="5" fillId="0" fontId="12" numFmtId="172" xfId="0" applyAlignment="1" applyBorder="1" applyFont="1" applyNumberFormat="1">
      <alignment shrinkToFit="0" vertical="bottom" wrapText="0"/>
    </xf>
    <xf borderId="0" fillId="17" fontId="16" numFmtId="167" xfId="0" applyAlignment="1" applyFont="1" applyNumberFormat="1">
      <alignment horizontal="right" readingOrder="0"/>
    </xf>
    <xf borderId="6" fillId="12" fontId="8" numFmtId="167" xfId="0" applyAlignment="1" applyBorder="1" applyFont="1" applyNumberFormat="1">
      <alignment vertical="bottom"/>
    </xf>
    <xf borderId="6" fillId="15" fontId="5" numFmtId="167" xfId="0" applyAlignment="1" applyBorder="1" applyFont="1" applyNumberFormat="1">
      <alignment horizontal="center" readingOrder="0" shrinkToFit="0" vertical="bottom" wrapText="1"/>
    </xf>
    <xf borderId="6" fillId="0" fontId="8" numFmtId="167" xfId="0" applyAlignment="1" applyBorder="1" applyFont="1" applyNumberFormat="1">
      <alignment horizontal="right" readingOrder="0" vertical="bottom"/>
    </xf>
    <xf borderId="6" fillId="0" fontId="8" numFmtId="167" xfId="0" applyAlignment="1" applyBorder="1" applyFont="1" applyNumberFormat="1">
      <alignment vertical="bottom"/>
    </xf>
    <xf borderId="6" fillId="18" fontId="8" numFmtId="0" xfId="0" applyAlignment="1" applyBorder="1" applyFont="1">
      <alignment readingOrder="0" vertical="bottom"/>
    </xf>
    <xf borderId="6" fillId="0" fontId="8" numFmtId="167" xfId="0" applyAlignment="1" applyBorder="1" applyFont="1" applyNumberFormat="1">
      <alignment readingOrder="0" vertical="bottom"/>
    </xf>
    <xf borderId="0" fillId="12" fontId="17" numFmtId="0" xfId="0" applyAlignment="1" applyFont="1">
      <alignment horizontal="left" readingOrder="0" shrinkToFit="0" vertical="center" wrapText="1"/>
    </xf>
    <xf borderId="0" fillId="12" fontId="18" numFmtId="0" xfId="0" applyAlignment="1" applyFont="1">
      <alignment horizontal="left" readingOrder="0" shrinkToFit="0" vertical="center" wrapText="1"/>
    </xf>
    <xf borderId="0" fillId="12" fontId="17" numFmtId="0" xfId="0" applyAlignment="1" applyFont="1">
      <alignment horizontal="center" readingOrder="0" shrinkToFit="0" vertical="center" wrapText="1"/>
    </xf>
    <xf borderId="6" fillId="12" fontId="17" numFmtId="0" xfId="0" applyAlignment="1" applyBorder="1" applyFont="1">
      <alignment horizontal="center" readingOrder="0" shrinkToFit="0" vertical="center" wrapText="1"/>
    </xf>
    <xf borderId="6" fillId="12" fontId="19" numFmtId="167" xfId="0" applyAlignment="1" applyBorder="1" applyFont="1" applyNumberFormat="1">
      <alignment horizontal="center" readingOrder="0" shrinkToFit="0" vertical="center" wrapText="1"/>
    </xf>
    <xf borderId="6" fillId="12" fontId="19" numFmtId="0" xfId="0" applyAlignment="1" applyBorder="1" applyFont="1">
      <alignment horizontal="center" readingOrder="0" shrinkToFit="0" vertical="center" wrapText="1"/>
    </xf>
    <xf borderId="6" fillId="12" fontId="20" numFmtId="0" xfId="0" applyAlignment="1" applyBorder="1" applyFont="1">
      <alignment horizontal="center" readingOrder="0"/>
    </xf>
    <xf borderId="2" fillId="12" fontId="20" numFmtId="0" xfId="0" applyAlignment="1" applyBorder="1" applyFont="1">
      <alignment horizontal="center" readingOrder="0"/>
    </xf>
    <xf borderId="6" fillId="12" fontId="1" numFmtId="0" xfId="0" applyAlignment="1" applyBorder="1" applyFont="1">
      <alignment shrinkToFit="0" vertical="bottom" wrapText="1"/>
    </xf>
    <xf borderId="2" fillId="12" fontId="21" numFmtId="0" xfId="0" applyAlignment="1" applyBorder="1" applyFont="1">
      <alignment horizontal="center" readingOrder="0"/>
    </xf>
    <xf borderId="0" fillId="12" fontId="21" numFmtId="0" xfId="0" applyAlignment="1" applyFont="1">
      <alignment horizontal="center" readingOrder="0"/>
    </xf>
    <xf borderId="0" fillId="12" fontId="1" numFmtId="0" xfId="0" applyAlignment="1" applyFont="1">
      <alignment horizontal="center" readingOrder="0" vertical="bottom"/>
    </xf>
    <xf borderId="6" fillId="0" fontId="22" numFmtId="0" xfId="0" applyAlignment="1" applyBorder="1" applyFont="1">
      <alignment readingOrder="0" vertical="bottom"/>
    </xf>
    <xf borderId="6" fillId="0" fontId="22" numFmtId="167" xfId="0" applyAlignment="1" applyBorder="1" applyFont="1" applyNumberFormat="1">
      <alignment horizontal="center" vertical="bottom"/>
    </xf>
    <xf borderId="6" fillId="0" fontId="22" numFmtId="0" xfId="0" applyAlignment="1" applyBorder="1" applyFont="1">
      <alignment horizontal="center" vertical="bottom"/>
    </xf>
    <xf borderId="6" fillId="0" fontId="22" numFmtId="167" xfId="0" applyAlignment="1" applyBorder="1" applyFont="1" applyNumberFormat="1">
      <alignment horizontal="center" vertical="bottom"/>
    </xf>
    <xf borderId="6" fillId="0" fontId="1" numFmtId="0" xfId="0" applyAlignment="1" applyBorder="1" applyFont="1">
      <alignment vertical="bottom"/>
    </xf>
    <xf borderId="6" fillId="12" fontId="23" numFmtId="0" xfId="0" applyAlignment="1" applyBorder="1" applyFont="1">
      <alignment horizontal="center" readingOrder="0" vertical="center"/>
    </xf>
    <xf borderId="6" fillId="12" fontId="24" numFmtId="0" xfId="0" applyAlignment="1" applyBorder="1" applyFont="1">
      <alignment horizontal="center" readingOrder="0" vertical="center"/>
    </xf>
    <xf borderId="2" fillId="12" fontId="17" numFmtId="0" xfId="0" applyAlignment="1" applyBorder="1" applyFont="1">
      <alignment horizontal="left" readingOrder="0" vertical="center"/>
    </xf>
    <xf borderId="6" fillId="12" fontId="1" numFmtId="0" xfId="0" applyAlignment="1" applyBorder="1" applyFont="1">
      <alignment vertical="bottom"/>
    </xf>
    <xf borderId="6" fillId="0" fontId="23" numFmtId="0" xfId="0" applyAlignment="1" applyBorder="1" applyFont="1">
      <alignment readingOrder="0" shrinkToFit="0" vertical="bottom" wrapText="1"/>
    </xf>
    <xf borderId="0" fillId="12" fontId="23" numFmtId="0" xfId="0" applyAlignment="1" applyFont="1">
      <alignment readingOrder="0" shrinkToFit="0" vertical="bottom" wrapText="1"/>
    </xf>
    <xf borderId="0" fillId="12" fontId="22" numFmtId="0" xfId="0" applyAlignment="1" applyFont="1">
      <alignment vertical="bottom"/>
    </xf>
    <xf borderId="6" fillId="0" fontId="22" numFmtId="0" xfId="0" applyAlignment="1" applyBorder="1" applyFont="1">
      <alignment vertical="bottom"/>
    </xf>
    <xf borderId="6" fillId="12" fontId="23" numFmtId="0" xfId="0" applyAlignment="1" applyBorder="1" applyFont="1">
      <alignment readingOrder="0"/>
    </xf>
    <xf borderId="6" fillId="9" fontId="23" numFmtId="0" xfId="0" applyAlignment="1" applyBorder="1" applyFont="1">
      <alignment readingOrder="0"/>
    </xf>
    <xf borderId="6" fillId="9" fontId="23" numFmtId="0" xfId="0" applyAlignment="1" applyBorder="1" applyFont="1">
      <alignment readingOrder="0" vertical="bottom"/>
    </xf>
    <xf borderId="6" fillId="9" fontId="23" numFmtId="167" xfId="0" applyAlignment="1" applyBorder="1" applyFont="1" applyNumberFormat="1">
      <alignment readingOrder="0" vertical="bottom"/>
    </xf>
    <xf borderId="6" fillId="0" fontId="1" numFmtId="0" xfId="0" applyAlignment="1" applyBorder="1" applyFont="1">
      <alignment horizontal="right" readingOrder="0" vertical="bottom"/>
    </xf>
    <xf borderId="6" fillId="0" fontId="1" numFmtId="167" xfId="0" applyAlignment="1" applyBorder="1" applyFont="1" applyNumberFormat="1">
      <alignment vertical="bottom"/>
    </xf>
    <xf borderId="0" fillId="12" fontId="1" numFmtId="0" xfId="0" applyAlignment="1" applyFont="1">
      <alignment vertical="bottom"/>
    </xf>
    <xf borderId="6" fillId="12" fontId="1" numFmtId="0" xfId="0" applyAlignment="1" applyBorder="1" applyFont="1">
      <alignment horizontal="center" readingOrder="0" vertical="bottom"/>
    </xf>
    <xf borderId="6" fillId="0" fontId="1" numFmtId="0" xfId="0" applyAlignment="1" applyBorder="1" applyFont="1">
      <alignment horizontal="center" readingOrder="0" vertical="bottom"/>
    </xf>
    <xf borderId="6" fillId="0" fontId="1" numFmtId="167" xfId="0" applyAlignment="1" applyBorder="1" applyFont="1" applyNumberFormat="1">
      <alignment horizontal="center" vertical="bottom"/>
    </xf>
    <xf borderId="0" fillId="0" fontId="1" numFmtId="0" xfId="0" applyAlignment="1" applyFont="1">
      <alignment horizontal="center" readingOrder="0"/>
    </xf>
    <xf borderId="6" fillId="0" fontId="1" numFmtId="0" xfId="0" applyAlignment="1" applyBorder="1" applyFont="1">
      <alignment horizontal="right" vertical="bottom"/>
    </xf>
    <xf borderId="6" fillId="0" fontId="1" numFmtId="167" xfId="0" applyAlignment="1" applyBorder="1" applyFont="1" applyNumberFormat="1">
      <alignment vertical="bottom"/>
    </xf>
    <xf borderId="6" fillId="0" fontId="23" numFmtId="0" xfId="0" applyAlignment="1" applyBorder="1" applyFont="1">
      <alignment horizontal="right" readingOrder="0" vertical="bottom"/>
    </xf>
    <xf borderId="6" fillId="21" fontId="23" numFmtId="0" xfId="0" applyAlignment="1" applyBorder="1" applyFill="1" applyFont="1">
      <alignment horizontal="right" vertical="bottom"/>
    </xf>
    <xf borderId="6" fillId="21" fontId="23" numFmtId="167" xfId="0" applyAlignment="1" applyBorder="1" applyFont="1" applyNumberFormat="1">
      <alignment vertical="bottom"/>
    </xf>
    <xf borderId="6" fillId="21" fontId="23" numFmtId="167" xfId="0" applyAlignment="1" applyBorder="1" applyFont="1" applyNumberFormat="1">
      <alignment vertical="bottom"/>
    </xf>
    <xf borderId="6" fillId="21" fontId="23" numFmtId="0" xfId="0" applyAlignment="1" applyBorder="1" applyFont="1">
      <alignment vertical="bottom"/>
    </xf>
    <xf borderId="0" fillId="12" fontId="23" numFmtId="0" xfId="0" applyAlignment="1" applyFont="1">
      <alignment vertical="bottom"/>
    </xf>
    <xf borderId="2" fillId="0" fontId="1" numFmtId="0" xfId="0" applyAlignment="1" applyBorder="1" applyFont="1">
      <alignment readingOrder="0"/>
    </xf>
    <xf borderId="6" fillId="0" fontId="1" numFmtId="0" xfId="0" applyAlignment="1" applyBorder="1" applyFont="1">
      <alignment readingOrder="0"/>
    </xf>
    <xf borderId="0" fillId="12" fontId="1" numFmtId="0" xfId="0" applyFont="1"/>
    <xf borderId="6" fillId="12" fontId="23" numFmtId="0" xfId="0" applyAlignment="1" applyBorder="1" applyFont="1">
      <alignment horizontal="right" readingOrder="0" vertical="bottom"/>
    </xf>
    <xf borderId="6" fillId="12" fontId="1" numFmtId="0" xfId="0" applyAlignment="1" applyBorder="1" applyFont="1">
      <alignment horizontal="center" vertical="bottom"/>
    </xf>
    <xf borderId="6" fillId="0" fontId="1" numFmtId="167" xfId="0" applyAlignment="1" applyBorder="1" applyFont="1" applyNumberFormat="1">
      <alignment readingOrder="0"/>
    </xf>
    <xf borderId="6" fillId="0" fontId="1" numFmtId="173" xfId="0" applyAlignment="1" applyBorder="1" applyFont="1" applyNumberFormat="1">
      <alignment readingOrder="0"/>
    </xf>
    <xf borderId="2" fillId="0" fontId="1" numFmtId="0" xfId="0" applyAlignment="1" applyBorder="1" applyFont="1">
      <alignment readingOrder="0" vertical="bottom"/>
    </xf>
    <xf borderId="6" fillId="0" fontId="1" numFmtId="167" xfId="0" applyAlignment="1" applyBorder="1" applyFont="1" applyNumberFormat="1">
      <alignment readingOrder="0" vertical="bottom"/>
    </xf>
    <xf borderId="6" fillId="0" fontId="1" numFmtId="173" xfId="0" applyAlignment="1" applyBorder="1" applyFont="1" applyNumberFormat="1">
      <alignment readingOrder="0" vertical="bottom"/>
    </xf>
    <xf borderId="2" fillId="12" fontId="25" numFmtId="0" xfId="0" applyAlignment="1" applyBorder="1" applyFont="1">
      <alignment horizontal="center" readingOrder="0"/>
    </xf>
    <xf borderId="2" fillId="12" fontId="26" numFmtId="0" xfId="0" applyAlignment="1" applyBorder="1" applyFont="1">
      <alignment readingOrder="0"/>
    </xf>
    <xf borderId="2" fillId="0" fontId="1" numFmtId="0" xfId="0" applyBorder="1" applyFont="1"/>
    <xf borderId="0" fillId="12" fontId="27" numFmtId="0" xfId="0" applyAlignment="1" applyFont="1">
      <alignment horizontal="center" readingOrder="0"/>
    </xf>
    <xf borderId="0" fillId="12" fontId="26" numFmtId="0" xfId="0" applyAlignment="1" applyFont="1">
      <alignment readingOrder="0"/>
    </xf>
    <xf borderId="2" fillId="12" fontId="28" numFmtId="0" xfId="0" applyAlignment="1" applyBorder="1" applyFont="1">
      <alignment readingOrder="0"/>
    </xf>
    <xf borderId="0" fillId="12" fontId="28" numFmtId="0" xfId="0" applyAlignment="1" applyFont="1">
      <alignment readingOrder="0"/>
    </xf>
    <xf borderId="0" fillId="12" fontId="22" numFmtId="0" xfId="0" applyAlignment="1" applyFont="1">
      <alignment readingOrder="0" vertical="bottom"/>
    </xf>
    <xf borderId="2" fillId="22" fontId="22" numFmtId="0" xfId="0" applyAlignment="1" applyBorder="1" applyFill="1" applyFont="1">
      <alignment horizontal="right" readingOrder="0" vertical="bottom"/>
    </xf>
    <xf borderId="6" fillId="22" fontId="22" numFmtId="167" xfId="0" applyAlignment="1" applyBorder="1" applyFont="1" applyNumberFormat="1">
      <alignment horizontal="center" vertical="bottom"/>
    </xf>
    <xf borderId="0" fillId="12" fontId="22" numFmtId="0" xfId="0" applyAlignment="1" applyFont="1">
      <alignment horizontal="right" readingOrder="0" vertical="bottom"/>
    </xf>
    <xf borderId="2" fillId="22" fontId="29" numFmtId="0" xfId="0" applyAlignment="1" applyBorder="1" applyFont="1">
      <alignment horizontal="right" readingOrder="0" vertical="bottom"/>
    </xf>
    <xf borderId="6" fillId="22" fontId="29" numFmtId="167" xfId="0" applyAlignment="1" applyBorder="1" applyFont="1" applyNumberFormat="1">
      <alignment horizontal="center" vertical="bottom"/>
    </xf>
    <xf borderId="0" fillId="12" fontId="29" numFmtId="0" xfId="0" applyAlignment="1" applyFont="1">
      <alignment horizontal="right" readingOrder="0" vertical="bottom"/>
    </xf>
    <xf borderId="6" fillId="0" fontId="22" numFmtId="167" xfId="0" applyAlignment="1" applyBorder="1" applyFont="1" applyNumberFormat="1">
      <alignment horizontal="center" readingOrder="0" vertical="bottom"/>
    </xf>
    <xf borderId="6" fillId="0" fontId="1" numFmtId="0" xfId="0" applyAlignment="1" applyBorder="1" applyFont="1">
      <alignment readingOrder="0" vertical="bottom"/>
    </xf>
    <xf borderId="6" fillId="0" fontId="22" numFmtId="167" xfId="0" applyAlignment="1" applyBorder="1" applyFont="1" applyNumberFormat="1">
      <alignment horizontal="center" readingOrder="0" vertical="bottom"/>
    </xf>
    <xf borderId="6" fillId="0" fontId="22" numFmtId="0" xfId="0" applyAlignment="1" applyBorder="1" applyFont="1">
      <alignment horizontal="center" readingOrder="0" vertical="bottom"/>
    </xf>
    <xf borderId="6" fillId="22" fontId="29" numFmtId="0" xfId="0" applyAlignment="1" applyBorder="1" applyFont="1">
      <alignment horizontal="right" readingOrder="0" vertical="bottom"/>
    </xf>
    <xf borderId="6" fillId="22" fontId="30" numFmtId="167" xfId="0" applyAlignment="1" applyBorder="1" applyFont="1" applyNumberFormat="1">
      <alignment horizontal="center" vertical="bottom"/>
    </xf>
    <xf borderId="6" fillId="22" fontId="30" numFmtId="0" xfId="0" applyAlignment="1" applyBorder="1" applyFont="1">
      <alignment horizontal="center" vertical="bottom"/>
    </xf>
    <xf borderId="6" fillId="22" fontId="23" numFmtId="167" xfId="0" applyAlignment="1" applyBorder="1" applyFont="1" applyNumberFormat="1">
      <alignment horizontal="center" vertical="bottom"/>
    </xf>
    <xf borderId="0" fillId="12" fontId="31" numFmtId="0" xfId="0" applyAlignment="1" applyFont="1">
      <alignment horizontal="right" readingOrder="0" vertical="bottom"/>
    </xf>
    <xf borderId="6" fillId="2" fontId="31" numFmtId="0" xfId="0" applyAlignment="1" applyBorder="1" applyFont="1">
      <alignment horizontal="right" readingOrder="0" vertical="bottom"/>
    </xf>
    <xf borderId="6" fillId="2" fontId="32" numFmtId="167" xfId="0" applyAlignment="1" applyBorder="1" applyFont="1" applyNumberFormat="1">
      <alignment vertical="bottom"/>
    </xf>
    <xf borderId="6" fillId="2" fontId="32" numFmtId="0" xfId="0" applyAlignment="1" applyBorder="1" applyFont="1">
      <alignment vertical="bottom"/>
    </xf>
    <xf borderId="6" fillId="2" fontId="31" numFmtId="167" xfId="0" applyAlignment="1" applyBorder="1" applyFont="1" applyNumberFormat="1">
      <alignment horizontal="center" vertical="bottom"/>
    </xf>
    <xf borderId="0" fillId="12" fontId="33" numFmtId="0" xfId="0" applyAlignment="1" applyFont="1">
      <alignment horizontal="right" readingOrder="0" vertical="bottom"/>
    </xf>
    <xf borderId="6" fillId="2" fontId="33" numFmtId="0" xfId="0" applyAlignment="1" applyBorder="1" applyFont="1">
      <alignment horizontal="right" readingOrder="0" vertical="bottom"/>
    </xf>
    <xf borderId="6" fillId="2" fontId="34" numFmtId="167" xfId="0" applyAlignment="1" applyBorder="1" applyFont="1" applyNumberFormat="1">
      <alignment vertical="bottom"/>
    </xf>
    <xf borderId="6" fillId="2" fontId="34" numFmtId="0" xfId="0" applyAlignment="1" applyBorder="1" applyFont="1">
      <alignment vertical="bottom"/>
    </xf>
    <xf borderId="6" fillId="2" fontId="35" numFmtId="167" xfId="0" applyAlignment="1" applyBorder="1" applyFont="1" applyNumberFormat="1">
      <alignment horizontal="center" vertical="bottom"/>
    </xf>
    <xf borderId="0" fillId="12" fontId="19" numFmtId="0" xfId="0" applyAlignment="1" applyFont="1">
      <alignment horizontal="right" readingOrder="0" vertical="bottom"/>
    </xf>
    <xf borderId="6" fillId="12" fontId="19" numFmtId="0" xfId="0" applyAlignment="1" applyBorder="1" applyFont="1">
      <alignment horizontal="right" readingOrder="0" vertical="bottom"/>
    </xf>
    <xf borderId="6" fillId="12" fontId="36" numFmtId="167" xfId="0" applyAlignment="1" applyBorder="1" applyFont="1" applyNumberFormat="1">
      <alignment vertical="bottom"/>
    </xf>
    <xf borderId="6" fillId="12" fontId="36" numFmtId="0" xfId="0" applyAlignment="1" applyBorder="1" applyFont="1">
      <alignment vertical="bottom"/>
    </xf>
    <xf borderId="6" fillId="12" fontId="37" numFmtId="167" xfId="0" applyAlignment="1" applyBorder="1" applyFont="1" applyNumberFormat="1">
      <alignment horizontal="right" vertical="bottom"/>
    </xf>
    <xf borderId="6" fillId="0" fontId="1" numFmtId="168" xfId="0" applyAlignment="1" applyBorder="1" applyFont="1" applyNumberFormat="1">
      <alignment readingOrder="0"/>
    </xf>
    <xf borderId="6" fillId="0" fontId="1" numFmtId="167" xfId="0" applyAlignment="1" applyBorder="1" applyFont="1" applyNumberFormat="1">
      <alignment horizontal="center" readingOrder="0" vertical="bottom"/>
    </xf>
    <xf borderId="6" fillId="23" fontId="22" numFmtId="0" xfId="0" applyAlignment="1" applyBorder="1" applyFill="1" applyFont="1">
      <alignment readingOrder="0" vertical="bottom"/>
    </xf>
    <xf borderId="6" fillId="23" fontId="22" numFmtId="167" xfId="0" applyAlignment="1" applyBorder="1" applyFont="1" applyNumberFormat="1">
      <alignment horizontal="center" vertical="bottom"/>
    </xf>
    <xf borderId="6" fillId="23" fontId="1" numFmtId="0" xfId="0" applyAlignment="1" applyBorder="1" applyFont="1">
      <alignment horizontal="center" readingOrder="0" vertical="bottom"/>
    </xf>
    <xf borderId="6" fillId="23" fontId="1" numFmtId="167" xfId="0" applyAlignment="1" applyBorder="1" applyFont="1" applyNumberFormat="1">
      <alignment horizontal="center" readingOrder="0" vertical="bottom"/>
    </xf>
    <xf borderId="6" fillId="12" fontId="1" numFmtId="167" xfId="0" applyAlignment="1" applyBorder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comments" Target="../comments9.xml"/><Relationship Id="rId2" Type="http://schemas.openxmlformats.org/officeDocument/2006/relationships/drawing" Target="../drawings/drawing10.xml"/><Relationship Id="rId3" Type="http://schemas.openxmlformats.org/officeDocument/2006/relationships/vmlDrawing" Target="../drawings/vmlDrawing9.v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comments" Target="../comments10.xml"/><Relationship Id="rId2" Type="http://schemas.openxmlformats.org/officeDocument/2006/relationships/hyperlink" Target="https://www.dropbox.com/s/k4ksygnyw8scadg/Invoice_01285_2019-12-11.pdf?dl=0" TargetMode="External"/><Relationship Id="rId3" Type="http://schemas.openxmlformats.org/officeDocument/2006/relationships/hyperlink" Target="https://www.dropbox.com/s/tzsefgoojegcmqb/Invoice_01295_2020-03-13.pdf?dl=0" TargetMode="External"/><Relationship Id="rId4" Type="http://schemas.openxmlformats.org/officeDocument/2006/relationships/hyperlink" Target="https://www.dropbox.com/s/uo826oocn3s7esi/Invoice_01307_2020-04-02.pdf?dl=0" TargetMode="External"/><Relationship Id="rId5" Type="http://schemas.openxmlformats.org/officeDocument/2006/relationships/hyperlink" Target="https://www.dropbox.com/s/l8ya20ic3nj3rt4/Invoice_01317_2020-06-26.pdf?dl=0" TargetMode="External"/><Relationship Id="rId6" Type="http://schemas.openxmlformats.org/officeDocument/2006/relationships/hyperlink" Target="https://www.dropbox.com/s/q4dch4beqsmb0eg/Invoice_01347_2020-09-08.pdf?dl=0" TargetMode="External"/><Relationship Id="rId7" Type="http://schemas.openxmlformats.org/officeDocument/2006/relationships/drawing" Target="../drawings/drawing11.xml"/><Relationship Id="rId8" Type="http://schemas.openxmlformats.org/officeDocument/2006/relationships/vmlDrawing" Target="../drawings/vmlDrawing10.v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comments" Target="../comments11.xml"/><Relationship Id="rId2" Type="http://schemas.openxmlformats.org/officeDocument/2006/relationships/hyperlink" Target="https://www.dropbox.com/s/egxhh2bs8g5wom7/Invoice_01290_2020-02-14.pdf?dl=0" TargetMode="External"/><Relationship Id="rId3" Type="http://schemas.openxmlformats.org/officeDocument/2006/relationships/hyperlink" Target="https://www.dropbox.com/s/j09tsqc9e9mmcnw/Invoice_01216_2019-03-14.pdf?dl=0" TargetMode="External"/><Relationship Id="rId4" Type="http://schemas.openxmlformats.org/officeDocument/2006/relationships/hyperlink" Target="https://www.dropbox.com/s/15ztv9lfn1rrk8y/Invoice_01253_2019-08-18.pdf?dl=0" TargetMode="External"/><Relationship Id="rId10" Type="http://schemas.openxmlformats.org/officeDocument/2006/relationships/vmlDrawing" Target="../drawings/vmlDrawing11.vml"/><Relationship Id="rId9" Type="http://schemas.openxmlformats.org/officeDocument/2006/relationships/drawing" Target="../drawings/drawing12.xml"/><Relationship Id="rId5" Type="http://schemas.openxmlformats.org/officeDocument/2006/relationships/hyperlink" Target="https://www.dropbox.com/s/hkg4vh9kle2r9t4/Invoice_01279_2020-02-14.pdf?dl=0" TargetMode="External"/><Relationship Id="rId6" Type="http://schemas.openxmlformats.org/officeDocument/2006/relationships/hyperlink" Target="https://www.dropbox.com/s/y74vzcmeu07eyjg/Invoice_01309_2020-04-16.pdf?dl=0" TargetMode="External"/><Relationship Id="rId7" Type="http://schemas.openxmlformats.org/officeDocument/2006/relationships/hyperlink" Target="https://www.dropbox.com/s/bgfhhppzx6x29my/Invoice_01319_2020-06-26.pdf?dl=0" TargetMode="External"/><Relationship Id="rId8" Type="http://schemas.openxmlformats.org/officeDocument/2006/relationships/hyperlink" Target="https://www.dropbox.com/s/2caebisuys5thzc/Invoice_01342_2020-09-08.pdf?dl=0" TargetMode="Externa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hyperlink" Target="https://link.waveapps.com/3mcfvw-52qrg4" TargetMode="External"/><Relationship Id="rId3" Type="http://schemas.openxmlformats.org/officeDocument/2006/relationships/hyperlink" Target="https://link.waveapps.com/v83jpd-3ftgwq" TargetMode="External"/><Relationship Id="rId4" Type="http://schemas.openxmlformats.org/officeDocument/2006/relationships/drawing" Target="../drawings/drawing4.xml"/><Relationship Id="rId5" Type="http://schemas.openxmlformats.org/officeDocument/2006/relationships/vmlDrawing" Target="../drawings/vmlDrawing4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hyperlink" Target="https://link.waveapps.com/5aafrb-ncgt62" TargetMode="External"/><Relationship Id="rId3" Type="http://schemas.openxmlformats.org/officeDocument/2006/relationships/hyperlink" Target="https://link.waveapps.com/xw8knf-f8dd3r" TargetMode="External"/><Relationship Id="rId4" Type="http://schemas.openxmlformats.org/officeDocument/2006/relationships/drawing" Target="../drawings/drawing5.xml"/><Relationship Id="rId5" Type="http://schemas.openxmlformats.org/officeDocument/2006/relationships/vmlDrawing" Target="../drawings/vmlDrawing5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hyperlink" Target="https://link.waveapps.com/35znvm-ptnwty" TargetMode="External"/><Relationship Id="rId3" Type="http://schemas.openxmlformats.org/officeDocument/2006/relationships/hyperlink" Target="https://link.waveapps.com/agsmzf-pjge6p" TargetMode="External"/><Relationship Id="rId4" Type="http://schemas.openxmlformats.org/officeDocument/2006/relationships/drawing" Target="../drawings/drawing6.xml"/><Relationship Id="rId5" Type="http://schemas.openxmlformats.org/officeDocument/2006/relationships/vmlDrawing" Target="../drawings/vmlDrawing6.v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hyperlink" Target="https://link.waveapps.com/kqzjnt-b6kkqr" TargetMode="External"/><Relationship Id="rId3" Type="http://schemas.openxmlformats.org/officeDocument/2006/relationships/hyperlink" Target="https://link.waveapps.com/8zwvsg-c28bph" TargetMode="External"/><Relationship Id="rId4" Type="http://schemas.openxmlformats.org/officeDocument/2006/relationships/drawing" Target="../drawings/drawing7.xml"/><Relationship Id="rId5" Type="http://schemas.openxmlformats.org/officeDocument/2006/relationships/vmlDrawing" Target="../drawings/vmlDrawing7.v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hyperlink" Target="https://next.waveapps.com/eb9b0009-498d-4efd-8d48-9562bfd02eef/invoices/1036878718401835283/view" TargetMode="External"/><Relationship Id="rId3" Type="http://schemas.openxmlformats.org/officeDocument/2006/relationships/hyperlink" Target="https://next.waveapps.com/eb9b0009-498d-4efd-8d48-9562bfd02eef/invoices/1031805343723746184/view" TargetMode="External"/><Relationship Id="rId4" Type="http://schemas.openxmlformats.org/officeDocument/2006/relationships/hyperlink" Target="https://next.waveapps.com/eb9b0009-498d-4efd-8d48-9562bfd02eef/invoices/1026731662928573027/view" TargetMode="External"/><Relationship Id="rId5" Type="http://schemas.openxmlformats.org/officeDocument/2006/relationships/hyperlink" Target="https://next.waveapps.com/eb9b0009-498d-4efd-8d48-9562bfd02eef/invoices/1021658246139670883/view" TargetMode="External"/><Relationship Id="rId6" Type="http://schemas.openxmlformats.org/officeDocument/2006/relationships/hyperlink" Target="https://next.waveapps.com/eb9b0009-498d-4efd-8d48-9562bfd02eef/invoices/1014591529324442010/view" TargetMode="External"/><Relationship Id="rId7" Type="http://schemas.openxmlformats.org/officeDocument/2006/relationships/drawing" Target="../drawings/drawing8.xml"/><Relationship Id="rId8" Type="http://schemas.openxmlformats.org/officeDocument/2006/relationships/vmlDrawing" Target="../drawings/vmlDrawing8.v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Right="0"/>
    <pageSetUpPr fitToPage="1"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75" outlineLevelRow="1"/>
  <cols>
    <col customWidth="1" min="1" max="1" width="17.14"/>
  </cols>
  <sheetData>
    <row r="1" outlineLevel="1">
      <c r="A1" s="1"/>
      <c r="B1" s="1"/>
      <c r="C1" s="2"/>
      <c r="D1" s="1"/>
      <c r="E1" s="1"/>
      <c r="F1" s="3"/>
      <c r="G1" s="2"/>
      <c r="H1" s="2"/>
      <c r="I1" s="1"/>
      <c r="J1" s="3"/>
      <c r="K1" s="2"/>
      <c r="L1" s="2"/>
      <c r="M1" s="1"/>
      <c r="N1" s="3"/>
      <c r="O1" s="2"/>
      <c r="P1" s="2"/>
      <c r="Q1" s="1"/>
      <c r="R1" s="1"/>
      <c r="S1" s="3"/>
      <c r="T1" s="2"/>
      <c r="U1" s="2"/>
      <c r="V1" s="1"/>
      <c r="W1" s="3"/>
      <c r="X1" s="2"/>
      <c r="Y1" s="2"/>
      <c r="Z1" s="1"/>
      <c r="AA1" s="1"/>
    </row>
    <row r="2" outlineLevel="1">
      <c r="A2" s="4" t="s">
        <v>0</v>
      </c>
      <c r="C2" s="5"/>
      <c r="D2" s="6" t="s">
        <v>1</v>
      </c>
      <c r="E2" s="7" t="s">
        <v>2</v>
      </c>
      <c r="F2" s="8" t="s">
        <v>3</v>
      </c>
      <c r="G2" s="9" t="s">
        <v>4</v>
      </c>
      <c r="H2" s="10" t="s">
        <v>5</v>
      </c>
      <c r="I2" s="11" t="s">
        <v>6</v>
      </c>
      <c r="J2" s="12"/>
      <c r="K2" s="5"/>
      <c r="L2" s="6" t="s">
        <v>1</v>
      </c>
      <c r="M2" s="7" t="s">
        <v>2</v>
      </c>
      <c r="N2" s="8" t="s">
        <v>3</v>
      </c>
      <c r="O2" s="9" t="s">
        <v>4</v>
      </c>
      <c r="P2" s="10" t="s">
        <v>5</v>
      </c>
      <c r="Q2" s="11" t="s">
        <v>6</v>
      </c>
      <c r="R2" s="13"/>
      <c r="S2" s="12"/>
      <c r="T2" s="6" t="s">
        <v>1</v>
      </c>
      <c r="U2" s="7" t="s">
        <v>2</v>
      </c>
      <c r="V2" s="8" t="s">
        <v>3</v>
      </c>
      <c r="W2" s="9" t="s">
        <v>4</v>
      </c>
      <c r="X2" s="10" t="s">
        <v>5</v>
      </c>
      <c r="Y2" s="11" t="s">
        <v>6</v>
      </c>
      <c r="Z2" s="13"/>
      <c r="AA2" s="13"/>
    </row>
    <row r="3" outlineLevel="1">
      <c r="A3" s="1"/>
      <c r="B3" s="1"/>
      <c r="C3" s="2"/>
      <c r="D3" s="2"/>
      <c r="E3" s="2"/>
      <c r="F3" s="3"/>
      <c r="G3" s="2"/>
      <c r="H3" s="2"/>
      <c r="I3" s="2"/>
      <c r="J3" s="3"/>
      <c r="K3" s="2"/>
      <c r="L3" s="2"/>
      <c r="M3" s="2"/>
      <c r="N3" s="3"/>
      <c r="O3" s="2"/>
      <c r="P3" s="2"/>
      <c r="Q3" s="2"/>
      <c r="R3" s="2"/>
      <c r="S3" s="3"/>
      <c r="T3" s="2"/>
      <c r="U3" s="2"/>
      <c r="V3" s="2"/>
      <c r="W3" s="3"/>
      <c r="X3" s="2"/>
      <c r="Y3" s="2"/>
      <c r="Z3" s="2"/>
      <c r="AA3" s="2"/>
    </row>
    <row r="4" outlineLevel="1">
      <c r="A4" s="14" t="s">
        <v>7</v>
      </c>
      <c r="B4" s="15" t="s">
        <v>8</v>
      </c>
      <c r="C4" s="16"/>
      <c r="D4" s="17"/>
      <c r="E4" s="18"/>
      <c r="F4" s="19">
        <v>44409.0</v>
      </c>
      <c r="G4" s="17"/>
      <c r="H4" s="17"/>
      <c r="I4" s="18"/>
      <c r="J4" s="16">
        <v>44440.0</v>
      </c>
      <c r="K4" s="17"/>
      <c r="L4" s="17"/>
      <c r="M4" s="18"/>
      <c r="N4" s="16">
        <v>44470.0</v>
      </c>
      <c r="O4" s="17"/>
      <c r="P4" s="17"/>
      <c r="Q4" s="17"/>
      <c r="R4" s="18"/>
      <c r="S4" s="16">
        <v>44501.0</v>
      </c>
      <c r="T4" s="17"/>
      <c r="U4" s="17"/>
      <c r="V4" s="18"/>
      <c r="W4" s="16">
        <v>44531.0</v>
      </c>
      <c r="X4" s="17"/>
      <c r="Y4" s="17"/>
      <c r="Z4" s="17"/>
      <c r="AA4" s="18"/>
    </row>
    <row r="5" outlineLevel="1">
      <c r="B5" s="20"/>
      <c r="C5" s="21" t="s">
        <v>9</v>
      </c>
      <c r="D5" s="21" t="s">
        <v>10</v>
      </c>
      <c r="E5" s="22" t="s">
        <v>11</v>
      </c>
      <c r="F5" s="14" t="s">
        <v>12</v>
      </c>
      <c r="G5" s="21" t="s">
        <v>13</v>
      </c>
      <c r="H5" s="21" t="s">
        <v>14</v>
      </c>
      <c r="I5" s="22" t="s">
        <v>15</v>
      </c>
      <c r="J5" s="14" t="s">
        <v>16</v>
      </c>
      <c r="K5" s="21" t="s">
        <v>17</v>
      </c>
      <c r="L5" s="21" t="s">
        <v>18</v>
      </c>
      <c r="M5" s="22" t="s">
        <v>19</v>
      </c>
      <c r="N5" s="14" t="s">
        <v>20</v>
      </c>
      <c r="O5" s="21" t="s">
        <v>21</v>
      </c>
      <c r="P5" s="21" t="s">
        <v>22</v>
      </c>
      <c r="Q5" s="21" t="s">
        <v>23</v>
      </c>
      <c r="R5" s="22" t="s">
        <v>24</v>
      </c>
      <c r="S5" s="14" t="s">
        <v>25</v>
      </c>
      <c r="T5" s="21" t="s">
        <v>26</v>
      </c>
      <c r="U5" s="21" t="s">
        <v>27</v>
      </c>
      <c r="V5" s="22" t="s">
        <v>28</v>
      </c>
      <c r="W5" s="14" t="s">
        <v>29</v>
      </c>
      <c r="X5" s="21" t="s">
        <v>30</v>
      </c>
      <c r="Y5" s="21" t="s">
        <v>31</v>
      </c>
      <c r="Z5" s="21" t="s">
        <v>32</v>
      </c>
      <c r="AA5" s="22" t="s">
        <v>33</v>
      </c>
    </row>
    <row r="6">
      <c r="A6" s="23" t="s">
        <v>34</v>
      </c>
      <c r="B6" s="23" t="s">
        <v>35</v>
      </c>
      <c r="C6" s="24" t="s">
        <v>36</v>
      </c>
      <c r="D6" s="24" t="s">
        <v>37</v>
      </c>
      <c r="E6" s="24" t="s">
        <v>38</v>
      </c>
      <c r="F6" s="24" t="s">
        <v>39</v>
      </c>
      <c r="G6" s="24" t="s">
        <v>40</v>
      </c>
      <c r="H6" s="24" t="s">
        <v>41</v>
      </c>
      <c r="I6" s="24" t="s">
        <v>42</v>
      </c>
      <c r="J6" s="24" t="s">
        <v>43</v>
      </c>
      <c r="K6" s="24" t="s">
        <v>44</v>
      </c>
      <c r="L6" s="24" t="s">
        <v>45</v>
      </c>
      <c r="M6" s="24" t="s">
        <v>46</v>
      </c>
      <c r="N6" s="24" t="s">
        <v>47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5"/>
    </row>
    <row r="7">
      <c r="A7" s="26" t="s">
        <v>48</v>
      </c>
      <c r="B7" s="26">
        <f>sum(C7:N7)</f>
        <v>120</v>
      </c>
      <c r="C7" s="26">
        <v>10.0</v>
      </c>
      <c r="D7" s="26">
        <v>10.0</v>
      </c>
      <c r="E7" s="26">
        <v>10.0</v>
      </c>
      <c r="F7" s="26">
        <v>10.0</v>
      </c>
      <c r="G7" s="26">
        <v>10.0</v>
      </c>
      <c r="H7" s="26">
        <v>10.0</v>
      </c>
      <c r="I7" s="26">
        <v>10.0</v>
      </c>
      <c r="J7" s="26">
        <v>10.0</v>
      </c>
      <c r="K7" s="26">
        <v>10.0</v>
      </c>
      <c r="L7" s="26">
        <v>10.0</v>
      </c>
      <c r="M7" s="26">
        <v>10.0</v>
      </c>
      <c r="N7" s="26">
        <v>10.0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7"/>
    </row>
    <row r="8">
      <c r="A8" s="23" t="s">
        <v>34</v>
      </c>
      <c r="B8" s="23" t="s">
        <v>35</v>
      </c>
      <c r="C8" s="27"/>
      <c r="D8" s="24" t="s">
        <v>36</v>
      </c>
      <c r="E8" s="24" t="s">
        <v>37</v>
      </c>
      <c r="F8" s="24" t="s">
        <v>38</v>
      </c>
      <c r="G8" s="24" t="s">
        <v>39</v>
      </c>
      <c r="H8" s="24" t="s">
        <v>40</v>
      </c>
      <c r="I8" s="24" t="s">
        <v>41</v>
      </c>
      <c r="J8" s="24" t="s">
        <v>42</v>
      </c>
      <c r="K8" s="24" t="s">
        <v>43</v>
      </c>
      <c r="L8" s="24" t="s">
        <v>44</v>
      </c>
      <c r="M8" s="24" t="s">
        <v>45</v>
      </c>
      <c r="N8" s="24" t="s">
        <v>46</v>
      </c>
      <c r="O8" s="24" t="s">
        <v>47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>
      <c r="A9" s="26" t="s">
        <v>48</v>
      </c>
      <c r="B9" s="26">
        <f>sum(C9:N9)</f>
        <v>94</v>
      </c>
      <c r="C9" s="26"/>
      <c r="D9" s="26">
        <v>8.0</v>
      </c>
      <c r="E9" s="26">
        <v>10.0</v>
      </c>
      <c r="F9" s="26">
        <v>5.0</v>
      </c>
      <c r="G9" s="26">
        <v>4.0</v>
      </c>
      <c r="H9" s="26">
        <v>10.0</v>
      </c>
      <c r="I9" s="26">
        <v>10.0</v>
      </c>
      <c r="J9" s="26">
        <v>10.0</v>
      </c>
      <c r="K9" s="26">
        <v>12.0</v>
      </c>
      <c r="L9" s="26">
        <v>7.0</v>
      </c>
      <c r="M9" s="26">
        <v>8.0</v>
      </c>
      <c r="N9" s="26">
        <v>10.0</v>
      </c>
      <c r="O9" s="26">
        <v>12.0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7"/>
    </row>
    <row r="10">
      <c r="A10" s="23" t="s">
        <v>34</v>
      </c>
      <c r="B10" s="23" t="s">
        <v>35</v>
      </c>
      <c r="C10" s="27"/>
      <c r="D10" s="28"/>
      <c r="E10" s="28"/>
      <c r="F10" s="28"/>
      <c r="G10" s="28"/>
      <c r="H10" s="24" t="s">
        <v>36</v>
      </c>
      <c r="I10" s="24" t="s">
        <v>37</v>
      </c>
      <c r="J10" s="24" t="s">
        <v>38</v>
      </c>
      <c r="K10" s="24" t="s">
        <v>39</v>
      </c>
      <c r="L10" s="24" t="s">
        <v>40</v>
      </c>
      <c r="M10" s="24" t="s">
        <v>41</v>
      </c>
      <c r="N10" s="24" t="s">
        <v>42</v>
      </c>
      <c r="O10" s="24" t="s">
        <v>43</v>
      </c>
      <c r="P10" s="24" t="s">
        <v>44</v>
      </c>
      <c r="Q10" s="24" t="s">
        <v>45</v>
      </c>
      <c r="R10" s="24" t="s">
        <v>46</v>
      </c>
      <c r="S10" s="24" t="s">
        <v>47</v>
      </c>
      <c r="T10" s="27"/>
      <c r="U10" s="27"/>
      <c r="V10" s="27"/>
      <c r="W10" s="27"/>
      <c r="X10" s="27"/>
      <c r="Y10" s="27"/>
      <c r="Z10" s="27"/>
      <c r="AA10" s="27"/>
    </row>
    <row r="11">
      <c r="A11" s="26" t="s">
        <v>48</v>
      </c>
      <c r="B11" s="26">
        <f>sum(C11:N11)</f>
        <v>57</v>
      </c>
      <c r="C11" s="26"/>
      <c r="D11" s="26"/>
      <c r="E11" s="26"/>
      <c r="F11" s="26"/>
      <c r="G11" s="26"/>
      <c r="H11" s="26">
        <v>7.0</v>
      </c>
      <c r="I11" s="26">
        <v>9.0</v>
      </c>
      <c r="J11" s="26">
        <v>10.0</v>
      </c>
      <c r="K11" s="26">
        <v>10.0</v>
      </c>
      <c r="L11" s="26">
        <v>6.0</v>
      </c>
      <c r="M11" s="26">
        <v>5.0</v>
      </c>
      <c r="N11" s="26">
        <v>10.0</v>
      </c>
      <c r="O11" s="26">
        <v>9.0</v>
      </c>
      <c r="P11" s="26">
        <v>8.0</v>
      </c>
      <c r="Q11" s="26">
        <v>10.0</v>
      </c>
      <c r="R11" s="26">
        <v>11.0</v>
      </c>
      <c r="S11" s="26">
        <v>10.0</v>
      </c>
      <c r="T11" s="26"/>
      <c r="U11" s="26"/>
      <c r="V11" s="26"/>
      <c r="W11" s="26"/>
      <c r="X11" s="26"/>
      <c r="Y11" s="26"/>
      <c r="Z11" s="26"/>
      <c r="AA11" s="27"/>
    </row>
    <row r="12" ht="15.0" customHeight="1">
      <c r="A12" s="23"/>
      <c r="B12" s="23"/>
      <c r="C12" s="27"/>
      <c r="D12" s="27"/>
      <c r="E12" s="27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7"/>
    </row>
    <row r="14">
      <c r="A14" s="23"/>
      <c r="B14" s="29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7"/>
    </row>
    <row r="16">
      <c r="A16" s="23"/>
      <c r="B16" s="29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7"/>
    </row>
    <row r="18">
      <c r="A18" s="23"/>
      <c r="B18" s="2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7"/>
    </row>
    <row r="20">
      <c r="A20" s="23"/>
      <c r="B20" s="2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7"/>
    </row>
    <row r="22">
      <c r="A22" s="23"/>
      <c r="B22" s="23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7"/>
    </row>
    <row r="24">
      <c r="A24" s="23"/>
      <c r="B24" s="2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7"/>
    </row>
    <row r="26">
      <c r="A26" s="23"/>
      <c r="B26" s="30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7"/>
    </row>
    <row r="28">
      <c r="A28" s="23"/>
      <c r="B28" s="2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7"/>
    </row>
    <row r="30">
      <c r="A30" s="23"/>
      <c r="B30" s="23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7"/>
    </row>
    <row r="32">
      <c r="A32" s="23"/>
      <c r="B32" s="2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7"/>
    </row>
    <row r="34">
      <c r="A34" s="23"/>
      <c r="B34" s="23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7"/>
    </row>
    <row r="36">
      <c r="A36" s="23"/>
      <c r="B36" s="23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7"/>
    </row>
    <row r="38">
      <c r="A38" s="31" t="s">
        <v>49</v>
      </c>
      <c r="B38" s="32"/>
      <c r="C38" s="32">
        <f t="shared" ref="C38:Z38" si="1">SUM(C7,C9,C11,C13,C15,C17,C19,C21,C25,C27,C23,C29,C31,C33,C35,C37)</f>
        <v>10</v>
      </c>
      <c r="D38" s="32">
        <f t="shared" si="1"/>
        <v>18</v>
      </c>
      <c r="E38" s="32">
        <f t="shared" si="1"/>
        <v>20</v>
      </c>
      <c r="F38" s="32">
        <f t="shared" si="1"/>
        <v>15</v>
      </c>
      <c r="G38" s="32">
        <f t="shared" si="1"/>
        <v>14</v>
      </c>
      <c r="H38" s="32">
        <f t="shared" si="1"/>
        <v>27</v>
      </c>
      <c r="I38" s="32">
        <f t="shared" si="1"/>
        <v>29</v>
      </c>
      <c r="J38" s="32">
        <f t="shared" si="1"/>
        <v>30</v>
      </c>
      <c r="K38" s="32">
        <f t="shared" si="1"/>
        <v>32</v>
      </c>
      <c r="L38" s="32">
        <f t="shared" si="1"/>
        <v>23</v>
      </c>
      <c r="M38" s="32">
        <f t="shared" si="1"/>
        <v>23</v>
      </c>
      <c r="N38" s="32">
        <f t="shared" si="1"/>
        <v>30</v>
      </c>
      <c r="O38" s="32">
        <f t="shared" si="1"/>
        <v>21</v>
      </c>
      <c r="P38" s="32">
        <f t="shared" si="1"/>
        <v>8</v>
      </c>
      <c r="Q38" s="32">
        <f t="shared" si="1"/>
        <v>10</v>
      </c>
      <c r="R38" s="32">
        <f t="shared" si="1"/>
        <v>11</v>
      </c>
      <c r="S38" s="32">
        <f t="shared" si="1"/>
        <v>10</v>
      </c>
      <c r="T38" s="32">
        <f t="shared" si="1"/>
        <v>0</v>
      </c>
      <c r="U38" s="32">
        <f t="shared" si="1"/>
        <v>0</v>
      </c>
      <c r="V38" s="32">
        <f t="shared" si="1"/>
        <v>0</v>
      </c>
      <c r="W38" s="32">
        <f t="shared" si="1"/>
        <v>0</v>
      </c>
      <c r="X38" s="32">
        <f t="shared" si="1"/>
        <v>0</v>
      </c>
      <c r="Y38" s="32">
        <f t="shared" si="1"/>
        <v>0</v>
      </c>
      <c r="Z38" s="32">
        <f t="shared" si="1"/>
        <v>0</v>
      </c>
      <c r="AA38" s="32"/>
    </row>
    <row r="39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</row>
    <row r="17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</row>
    <row r="17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</row>
    <row r="17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</row>
    <row r="1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</row>
    <row r="176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</row>
    <row r="177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</row>
    <row r="178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</row>
    <row r="180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</row>
    <row r="18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</row>
    <row r="187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</row>
    <row r="188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</row>
    <row r="189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</row>
    <row r="190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</row>
    <row r="19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</row>
    <row r="19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</row>
    <row r="19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</row>
    <row r="19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</row>
    <row r="19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</row>
    <row r="196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</row>
    <row r="198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</row>
    <row r="199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</row>
    <row r="200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</row>
    <row r="20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</row>
    <row r="20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</row>
    <row r="204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</row>
    <row r="20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</row>
    <row r="206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</row>
    <row r="207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</row>
    <row r="208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</row>
    <row r="209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</row>
    <row r="210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</row>
    <row r="21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</row>
    <row r="21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</row>
    <row r="213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</row>
    <row r="214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</row>
    <row r="2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</row>
    <row r="216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</row>
    <row r="217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</row>
    <row r="218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</row>
    <row r="219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</row>
    <row r="220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</row>
    <row r="22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</row>
    <row r="22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</row>
    <row r="223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</row>
    <row r="224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</row>
    <row r="2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</row>
    <row r="226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</row>
    <row r="227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</row>
    <row r="228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</row>
    <row r="229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</row>
    <row r="230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</row>
    <row r="23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</row>
    <row r="23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</row>
    <row r="23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</row>
    <row r="234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</row>
    <row r="2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</row>
    <row r="236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</row>
    <row r="237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</row>
    <row r="238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</row>
    <row r="239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</row>
    <row r="240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</row>
    <row r="24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</row>
    <row r="24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</row>
    <row r="243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</row>
    <row r="24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</row>
    <row r="24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</row>
    <row r="246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</row>
    <row r="247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</row>
    <row r="248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</row>
    <row r="249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</row>
    <row r="250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</row>
    <row r="25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</row>
    <row r="25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</row>
    <row r="253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</row>
    <row r="25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</row>
    <row r="25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</row>
    <row r="256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</row>
    <row r="257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</row>
    <row r="258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</row>
    <row r="259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</row>
    <row r="260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</row>
    <row r="26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</row>
    <row r="26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</row>
    <row r="26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</row>
    <row r="26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</row>
    <row r="26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</row>
    <row r="266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</row>
    <row r="267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</row>
    <row r="268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</row>
    <row r="269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</row>
    <row r="270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</row>
    <row r="27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</row>
    <row r="27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</row>
    <row r="27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</row>
    <row r="27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</row>
    <row r="2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</row>
    <row r="276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</row>
    <row r="277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</row>
    <row r="278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</row>
    <row r="279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</row>
    <row r="280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</row>
    <row r="28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</row>
    <row r="28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</row>
    <row r="283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</row>
    <row r="28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</row>
    <row r="28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</row>
    <row r="286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</row>
    <row r="287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</row>
    <row r="288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</row>
    <row r="289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</row>
    <row r="290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</row>
    <row r="29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</row>
    <row r="29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</row>
    <row r="293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</row>
    <row r="29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</row>
    <row r="29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</row>
    <row r="296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</row>
    <row r="297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</row>
    <row r="298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</row>
    <row r="299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</row>
    <row r="300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</row>
    <row r="30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</row>
    <row r="30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</row>
    <row r="303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</row>
    <row r="30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</row>
    <row r="30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</row>
    <row r="306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</row>
    <row r="307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</row>
    <row r="308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</row>
    <row r="309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</row>
    <row r="310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</row>
    <row r="31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</row>
    <row r="31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</row>
    <row r="313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</row>
    <row r="31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</row>
    <row r="3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</row>
    <row r="316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</row>
    <row r="317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</row>
    <row r="318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</row>
    <row r="319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</row>
    <row r="320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</row>
    <row r="32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</row>
    <row r="32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</row>
    <row r="323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</row>
    <row r="32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</row>
    <row r="3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</row>
    <row r="326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</row>
    <row r="327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</row>
    <row r="328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</row>
    <row r="329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</row>
    <row r="330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</row>
    <row r="33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</row>
    <row r="33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</row>
    <row r="333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</row>
    <row r="334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</row>
    <row r="33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</row>
    <row r="336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</row>
    <row r="337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</row>
    <row r="338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</row>
    <row r="339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</row>
    <row r="340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</row>
    <row r="34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</row>
    <row r="34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</row>
    <row r="343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</row>
    <row r="344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</row>
    <row r="34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</row>
    <row r="346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</row>
    <row r="347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</row>
    <row r="348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</row>
    <row r="349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</row>
    <row r="350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</row>
    <row r="35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</row>
    <row r="35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</row>
    <row r="353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</row>
    <row r="354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</row>
    <row r="35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</row>
    <row r="356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</row>
    <row r="357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</row>
    <row r="358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</row>
    <row r="359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</row>
    <row r="360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</row>
    <row r="36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</row>
    <row r="36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</row>
    <row r="363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</row>
    <row r="36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</row>
    <row r="36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</row>
    <row r="366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</row>
    <row r="367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</row>
    <row r="368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</row>
    <row r="369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</row>
    <row r="370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</row>
    <row r="37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</row>
    <row r="37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</row>
    <row r="373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</row>
    <row r="374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</row>
    <row r="3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</row>
    <row r="376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</row>
    <row r="377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</row>
    <row r="378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</row>
    <row r="379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</row>
    <row r="380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</row>
    <row r="38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</row>
    <row r="38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</row>
    <row r="383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</row>
    <row r="384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</row>
    <row r="38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</row>
    <row r="386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</row>
    <row r="387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</row>
    <row r="388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</row>
    <row r="389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</row>
    <row r="390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</row>
    <row r="39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</row>
    <row r="39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</row>
    <row r="393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</row>
    <row r="394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</row>
    <row r="39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</row>
    <row r="396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</row>
    <row r="397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</row>
    <row r="398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</row>
    <row r="399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</row>
    <row r="400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</row>
    <row r="40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</row>
    <row r="40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</row>
    <row r="403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</row>
    <row r="404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</row>
    <row r="40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</row>
    <row r="406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</row>
    <row r="407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</row>
    <row r="408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</row>
    <row r="409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</row>
    <row r="410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</row>
    <row r="41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</row>
    <row r="41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</row>
    <row r="413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</row>
    <row r="414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</row>
    <row r="4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</row>
    <row r="416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</row>
    <row r="417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</row>
    <row r="418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</row>
    <row r="419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</row>
    <row r="420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</row>
    <row r="42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</row>
    <row r="42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</row>
    <row r="423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</row>
    <row r="424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</row>
    <row r="4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</row>
    <row r="426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</row>
    <row r="427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</row>
    <row r="428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</row>
    <row r="429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</row>
    <row r="430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</row>
    <row r="43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</row>
    <row r="43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</row>
    <row r="433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</row>
    <row r="43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</row>
    <row r="43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</row>
    <row r="436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</row>
    <row r="437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</row>
    <row r="438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</row>
    <row r="439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</row>
    <row r="440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</row>
    <row r="44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</row>
    <row r="44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</row>
    <row r="443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</row>
    <row r="444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</row>
    <row r="44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</row>
    <row r="446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</row>
    <row r="447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</row>
    <row r="448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</row>
    <row r="449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</row>
    <row r="450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</row>
    <row r="45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</row>
    <row r="45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</row>
    <row r="453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</row>
    <row r="454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</row>
    <row r="45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</row>
    <row r="456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</row>
    <row r="457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</row>
    <row r="458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</row>
    <row r="459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</row>
    <row r="460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</row>
    <row r="46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</row>
    <row r="46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</row>
    <row r="463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</row>
    <row r="464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</row>
    <row r="46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</row>
    <row r="466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</row>
    <row r="467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</row>
    <row r="468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</row>
    <row r="469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</row>
    <row r="470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</row>
    <row r="47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</row>
    <row r="47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</row>
    <row r="473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</row>
    <row r="474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</row>
    <row r="4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</row>
    <row r="476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</row>
    <row r="477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</row>
    <row r="478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</row>
    <row r="479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</row>
    <row r="480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</row>
    <row r="48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</row>
    <row r="48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</row>
    <row r="483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</row>
    <row r="484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</row>
    <row r="48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</row>
    <row r="486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</row>
    <row r="487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</row>
    <row r="488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</row>
    <row r="489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</row>
    <row r="490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</row>
    <row r="49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</row>
    <row r="49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</row>
    <row r="493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</row>
    <row r="494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</row>
    <row r="49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</row>
    <row r="496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</row>
    <row r="497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</row>
    <row r="498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</row>
    <row r="499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</row>
    <row r="500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</row>
    <row r="50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</row>
    <row r="50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</row>
    <row r="503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</row>
    <row r="504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</row>
    <row r="50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</row>
    <row r="506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</row>
    <row r="507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</row>
    <row r="508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</row>
    <row r="509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</row>
    <row r="510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</row>
    <row r="51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</row>
    <row r="51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</row>
    <row r="513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</row>
    <row r="514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</row>
    <row r="5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</row>
    <row r="516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</row>
    <row r="517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</row>
    <row r="518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</row>
    <row r="519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</row>
    <row r="520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</row>
    <row r="52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</row>
    <row r="52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</row>
    <row r="523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</row>
    <row r="524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</row>
    <row r="5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</row>
    <row r="526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</row>
    <row r="527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</row>
    <row r="528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</row>
    <row r="529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</row>
    <row r="530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</row>
    <row r="53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</row>
    <row r="53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</row>
    <row r="533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</row>
    <row r="534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</row>
    <row r="53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</row>
    <row r="536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</row>
    <row r="537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</row>
    <row r="538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</row>
    <row r="539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</row>
    <row r="540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</row>
    <row r="54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</row>
    <row r="54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</row>
    <row r="543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</row>
    <row r="544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</row>
    <row r="54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</row>
    <row r="546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</row>
    <row r="547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</row>
    <row r="548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</row>
    <row r="549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</row>
    <row r="550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</row>
    <row r="55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</row>
    <row r="55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</row>
    <row r="553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</row>
    <row r="554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</row>
    <row r="55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</row>
    <row r="556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</row>
    <row r="557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</row>
    <row r="558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</row>
    <row r="559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</row>
    <row r="560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</row>
    <row r="56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</row>
    <row r="56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</row>
    <row r="563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</row>
    <row r="564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</row>
    <row r="56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</row>
    <row r="566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</row>
    <row r="567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</row>
    <row r="568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</row>
    <row r="569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</row>
    <row r="570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</row>
    <row r="57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</row>
    <row r="57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</row>
    <row r="573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</row>
    <row r="574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</row>
    <row r="5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</row>
    <row r="576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</row>
    <row r="577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</row>
    <row r="578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</row>
    <row r="579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</row>
    <row r="580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</row>
    <row r="58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</row>
    <row r="58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</row>
    <row r="583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</row>
    <row r="584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</row>
    <row r="58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</row>
    <row r="586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</row>
    <row r="587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</row>
    <row r="588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</row>
    <row r="589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</row>
    <row r="590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</row>
    <row r="59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</row>
    <row r="59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</row>
    <row r="593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</row>
    <row r="594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</row>
    <row r="59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</row>
    <row r="596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</row>
    <row r="597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</row>
    <row r="598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</row>
    <row r="599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</row>
    <row r="600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</row>
    <row r="60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</row>
    <row r="60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</row>
    <row r="603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</row>
    <row r="604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</row>
    <row r="60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</row>
    <row r="606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</row>
    <row r="607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</row>
    <row r="608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</row>
    <row r="609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</row>
    <row r="610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</row>
    <row r="61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</row>
    <row r="61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</row>
    <row r="613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</row>
    <row r="614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</row>
    <row r="6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</row>
    <row r="616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</row>
    <row r="617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</row>
    <row r="618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</row>
    <row r="619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</row>
    <row r="620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</row>
    <row r="62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</row>
    <row r="62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</row>
    <row r="623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</row>
    <row r="624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</row>
    <row r="6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</row>
    <row r="626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</row>
    <row r="627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</row>
    <row r="628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</row>
    <row r="629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</row>
    <row r="630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</row>
    <row r="63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</row>
    <row r="63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</row>
    <row r="633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</row>
    <row r="634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</row>
    <row r="63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</row>
    <row r="636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</row>
    <row r="637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</row>
    <row r="638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</row>
    <row r="639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</row>
    <row r="640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</row>
    <row r="64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</row>
    <row r="64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</row>
    <row r="643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</row>
    <row r="644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</row>
    <row r="64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</row>
    <row r="646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</row>
    <row r="647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</row>
    <row r="648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</row>
    <row r="649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</row>
    <row r="650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</row>
    <row r="65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</row>
    <row r="65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</row>
    <row r="653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</row>
    <row r="654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</row>
    <row r="65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</row>
    <row r="656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</row>
    <row r="657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</row>
    <row r="658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</row>
    <row r="659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</row>
    <row r="660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</row>
    <row r="66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</row>
    <row r="66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</row>
    <row r="663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</row>
    <row r="664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</row>
    <row r="66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</row>
    <row r="666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</row>
    <row r="667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</row>
    <row r="668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</row>
    <row r="669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</row>
    <row r="670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</row>
    <row r="67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</row>
    <row r="67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</row>
    <row r="673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</row>
    <row r="674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</row>
    <row r="6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</row>
    <row r="676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</row>
    <row r="677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</row>
    <row r="678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</row>
    <row r="679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</row>
    <row r="680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</row>
    <row r="68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</row>
    <row r="68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</row>
    <row r="683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</row>
    <row r="684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</row>
    <row r="68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</row>
    <row r="686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</row>
    <row r="687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</row>
    <row r="688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</row>
    <row r="689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</row>
    <row r="690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</row>
    <row r="69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</row>
    <row r="69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</row>
    <row r="693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</row>
    <row r="694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</row>
    <row r="69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</row>
    <row r="696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</row>
    <row r="697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</row>
    <row r="698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</row>
    <row r="699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</row>
    <row r="700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</row>
    <row r="70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</row>
    <row r="70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</row>
    <row r="703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</row>
    <row r="704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</row>
    <row r="70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</row>
    <row r="706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</row>
    <row r="707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</row>
    <row r="708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</row>
    <row r="709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</row>
    <row r="710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</row>
    <row r="71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</row>
    <row r="71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</row>
    <row r="713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</row>
    <row r="714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</row>
    <row r="7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</row>
    <row r="716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</row>
    <row r="717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</row>
    <row r="718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</row>
    <row r="719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</row>
    <row r="720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</row>
    <row r="72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</row>
    <row r="72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</row>
    <row r="723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</row>
    <row r="724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</row>
    <row r="7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</row>
    <row r="726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</row>
    <row r="727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</row>
    <row r="728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</row>
    <row r="729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</row>
    <row r="730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</row>
    <row r="73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</row>
    <row r="73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</row>
    <row r="733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</row>
    <row r="734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</row>
    <row r="73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</row>
    <row r="736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</row>
    <row r="737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</row>
    <row r="738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</row>
    <row r="739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</row>
    <row r="740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</row>
    <row r="74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</row>
    <row r="74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</row>
    <row r="743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</row>
    <row r="744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</row>
    <row r="74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</row>
    <row r="746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</row>
    <row r="747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</row>
    <row r="748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</row>
    <row r="749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</row>
    <row r="750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</row>
    <row r="75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</row>
    <row r="75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</row>
    <row r="753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</row>
    <row r="754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</row>
    <row r="75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</row>
    <row r="756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</row>
    <row r="757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</row>
    <row r="758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</row>
    <row r="759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</row>
    <row r="760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</row>
    <row r="76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</row>
    <row r="76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</row>
    <row r="763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</row>
    <row r="764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</row>
    <row r="76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</row>
    <row r="766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</row>
    <row r="767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</row>
    <row r="768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</row>
    <row r="769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</row>
    <row r="770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</row>
    <row r="77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</row>
    <row r="77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</row>
    <row r="773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</row>
    <row r="774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</row>
    <row r="77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</row>
    <row r="776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</row>
    <row r="777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</row>
    <row r="778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</row>
    <row r="779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</row>
    <row r="780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</row>
    <row r="78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</row>
    <row r="78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</row>
    <row r="783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</row>
    <row r="784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</row>
    <row r="78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</row>
    <row r="786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</row>
    <row r="787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</row>
    <row r="788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</row>
    <row r="789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</row>
    <row r="790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</row>
    <row r="79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</row>
    <row r="79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</row>
    <row r="793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</row>
    <row r="794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</row>
    <row r="79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</row>
    <row r="796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</row>
    <row r="797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</row>
    <row r="798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</row>
    <row r="799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</row>
    <row r="800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</row>
    <row r="80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</row>
    <row r="80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</row>
    <row r="803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</row>
    <row r="804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</row>
    <row r="80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</row>
    <row r="806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</row>
    <row r="807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</row>
    <row r="808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</row>
    <row r="809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</row>
    <row r="810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</row>
    <row r="81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</row>
    <row r="81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</row>
    <row r="813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</row>
    <row r="814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</row>
    <row r="8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</row>
    <row r="816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</row>
    <row r="817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</row>
    <row r="818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</row>
    <row r="819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</row>
    <row r="820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</row>
    <row r="82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</row>
    <row r="82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</row>
    <row r="823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</row>
    <row r="824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</row>
    <row r="8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</row>
    <row r="826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</row>
    <row r="827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</row>
    <row r="828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</row>
    <row r="829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</row>
    <row r="830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</row>
    <row r="83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</row>
    <row r="83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</row>
    <row r="833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</row>
    <row r="834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</row>
    <row r="83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</row>
    <row r="836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</row>
    <row r="837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</row>
    <row r="838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</row>
    <row r="839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</row>
    <row r="840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</row>
    <row r="84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</row>
    <row r="84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</row>
    <row r="843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</row>
    <row r="844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</row>
    <row r="84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</row>
    <row r="846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</row>
    <row r="847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</row>
    <row r="848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</row>
    <row r="849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</row>
    <row r="850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</row>
    <row r="85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</row>
    <row r="85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</row>
    <row r="853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</row>
    <row r="854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</row>
    <row r="85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</row>
    <row r="856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</row>
    <row r="857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</row>
    <row r="858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</row>
    <row r="859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</row>
    <row r="860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</row>
    <row r="86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</row>
    <row r="86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</row>
    <row r="863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</row>
    <row r="864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</row>
    <row r="86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</row>
    <row r="866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</row>
    <row r="867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</row>
    <row r="868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</row>
    <row r="869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</row>
    <row r="870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</row>
    <row r="87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</row>
    <row r="87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</row>
    <row r="873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</row>
    <row r="874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</row>
    <row r="87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</row>
    <row r="876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</row>
    <row r="877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</row>
    <row r="878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</row>
    <row r="879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</row>
    <row r="880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</row>
    <row r="88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</row>
    <row r="88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</row>
    <row r="883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</row>
    <row r="884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</row>
    <row r="88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</row>
    <row r="886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</row>
    <row r="887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</row>
    <row r="888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</row>
    <row r="889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</row>
    <row r="890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</row>
    <row r="89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</row>
    <row r="89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</row>
    <row r="893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</row>
    <row r="894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</row>
    <row r="89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</row>
    <row r="896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</row>
    <row r="897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</row>
    <row r="898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</row>
    <row r="899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</row>
    <row r="900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</row>
    <row r="90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</row>
    <row r="90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</row>
    <row r="903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</row>
    <row r="904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</row>
    <row r="90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</row>
    <row r="906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</row>
    <row r="907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</row>
    <row r="908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</row>
    <row r="909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</row>
    <row r="910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</row>
    <row r="91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</row>
    <row r="91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</row>
    <row r="913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</row>
    <row r="914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</row>
    <row r="9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</row>
    <row r="916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</row>
    <row r="917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</row>
    <row r="918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</row>
    <row r="919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</row>
    <row r="920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</row>
    <row r="92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</row>
    <row r="92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</row>
    <row r="923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</row>
    <row r="924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</row>
    <row r="9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</row>
    <row r="926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</row>
    <row r="927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</row>
    <row r="928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</row>
    <row r="929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</row>
    <row r="930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</row>
    <row r="93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</row>
    <row r="93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</row>
    <row r="933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</row>
    <row r="934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</row>
    <row r="93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</row>
    <row r="936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</row>
    <row r="937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</row>
    <row r="938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</row>
    <row r="939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</row>
    <row r="940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</row>
    <row r="941">
      <c r="A941" s="13"/>
      <c r="B941" s="13"/>
    </row>
    <row r="942">
      <c r="A942" s="13"/>
      <c r="B942" s="13"/>
    </row>
    <row r="943">
      <c r="A943" s="13"/>
      <c r="B943" s="13"/>
    </row>
    <row r="944">
      <c r="A944" s="13"/>
      <c r="B944" s="13"/>
    </row>
    <row r="945">
      <c r="A945" s="13"/>
      <c r="B945" s="13"/>
    </row>
    <row r="946">
      <c r="A946" s="13"/>
      <c r="B946" s="13"/>
    </row>
    <row r="947">
      <c r="A947" s="13"/>
      <c r="B947" s="13"/>
    </row>
    <row r="948">
      <c r="A948" s="13"/>
      <c r="B948" s="13"/>
    </row>
    <row r="949">
      <c r="A949" s="13"/>
      <c r="B949" s="13"/>
    </row>
    <row r="950">
      <c r="A950" s="13"/>
      <c r="B950" s="13"/>
    </row>
    <row r="951">
      <c r="A951" s="13"/>
      <c r="B951" s="13"/>
    </row>
    <row r="952">
      <c r="A952" s="13"/>
      <c r="B952" s="13"/>
    </row>
    <row r="953">
      <c r="A953" s="13"/>
      <c r="B953" s="13"/>
    </row>
    <row r="954">
      <c r="A954" s="13"/>
      <c r="B954" s="13"/>
    </row>
    <row r="955">
      <c r="A955" s="13"/>
      <c r="B955" s="13"/>
    </row>
    <row r="956">
      <c r="A956" s="13"/>
      <c r="B956" s="13"/>
    </row>
    <row r="957">
      <c r="A957" s="13"/>
      <c r="B957" s="13"/>
    </row>
    <row r="958">
      <c r="A958" s="13"/>
      <c r="B958" s="13"/>
    </row>
    <row r="959">
      <c r="A959" s="13"/>
      <c r="B959" s="13"/>
    </row>
    <row r="960">
      <c r="A960" s="13"/>
      <c r="B960" s="13"/>
    </row>
    <row r="961">
      <c r="A961" s="13"/>
      <c r="B961" s="13"/>
    </row>
    <row r="962">
      <c r="A962" s="13"/>
      <c r="B962" s="13"/>
    </row>
    <row r="963">
      <c r="A963" s="13"/>
      <c r="B963" s="13"/>
    </row>
    <row r="964">
      <c r="A964" s="13"/>
      <c r="B964" s="13"/>
    </row>
    <row r="965">
      <c r="A965" s="13"/>
      <c r="B965" s="13"/>
    </row>
    <row r="966">
      <c r="A966" s="13"/>
      <c r="B966" s="13"/>
    </row>
    <row r="967">
      <c r="A967" s="13"/>
      <c r="B967" s="13"/>
    </row>
    <row r="968">
      <c r="A968" s="13"/>
      <c r="B968" s="13"/>
    </row>
    <row r="969">
      <c r="A969" s="13"/>
      <c r="B969" s="13"/>
    </row>
    <row r="970">
      <c r="A970" s="13"/>
      <c r="B970" s="13"/>
    </row>
    <row r="971">
      <c r="A971" s="13"/>
      <c r="B971" s="13"/>
    </row>
    <row r="972">
      <c r="A972" s="13"/>
      <c r="B972" s="13"/>
    </row>
    <row r="973">
      <c r="A973" s="13"/>
      <c r="B973" s="13"/>
    </row>
    <row r="974">
      <c r="A974" s="13"/>
      <c r="B974" s="13"/>
    </row>
    <row r="975">
      <c r="A975" s="13"/>
      <c r="B975" s="13"/>
    </row>
    <row r="976">
      <c r="A976" s="13"/>
      <c r="B976" s="13"/>
    </row>
    <row r="977">
      <c r="A977" s="13"/>
      <c r="B977" s="13"/>
    </row>
    <row r="978">
      <c r="A978" s="13"/>
      <c r="B978" s="13"/>
    </row>
    <row r="979">
      <c r="A979" s="13"/>
      <c r="B979" s="13"/>
    </row>
    <row r="980">
      <c r="A980" s="13"/>
      <c r="B980" s="13"/>
    </row>
    <row r="981">
      <c r="A981" s="13"/>
      <c r="B981" s="13"/>
    </row>
    <row r="982">
      <c r="A982" s="13"/>
      <c r="B982" s="13"/>
    </row>
    <row r="983">
      <c r="A983" s="13"/>
      <c r="B983" s="13"/>
    </row>
    <row r="984">
      <c r="A984" s="13"/>
      <c r="B984" s="13"/>
    </row>
    <row r="985">
      <c r="A985" s="13"/>
      <c r="B985" s="13"/>
    </row>
    <row r="986">
      <c r="A986" s="13"/>
      <c r="B986" s="13"/>
    </row>
  </sheetData>
  <mergeCells count="9">
    <mergeCell ref="S4:V4"/>
    <mergeCell ref="W4:AA4"/>
    <mergeCell ref="A2:B2"/>
    <mergeCell ref="A4:A5"/>
    <mergeCell ref="B4:B5"/>
    <mergeCell ref="C4:E4"/>
    <mergeCell ref="F4:I4"/>
    <mergeCell ref="J4:M4"/>
    <mergeCell ref="N4:R4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14"/>
    <col customWidth="1" min="3" max="3" width="3.86"/>
    <col customWidth="1" min="4" max="4" width="7.86"/>
    <col customWidth="1" min="5" max="5" width="9.29"/>
    <col customWidth="1" min="7" max="7" width="4.0"/>
    <col customWidth="1" min="8" max="8" width="9.86"/>
    <col customWidth="1" min="9" max="9" width="14.43"/>
    <col customWidth="1" min="10" max="10" width="6.0"/>
    <col customWidth="1" min="11" max="11" width="8.57"/>
    <col customWidth="1" min="12" max="12" width="3.0"/>
    <col customWidth="1" min="13" max="13" width="10.29"/>
    <col customWidth="1" min="14" max="14" width="21.57"/>
    <col customWidth="1" min="15" max="15" width="11.29"/>
    <col customWidth="1" min="16" max="16" width="10.71"/>
    <col customWidth="1" min="17" max="17" width="4.14"/>
    <col customWidth="1" min="18" max="18" width="25.14"/>
    <col customWidth="1" min="19" max="19" width="10.14"/>
    <col customWidth="1" min="20" max="20" width="12.43"/>
    <col customWidth="1" min="21" max="21" width="12.14"/>
    <col customWidth="1" min="22" max="22" width="9.86"/>
    <col customWidth="1" min="23" max="23" width="5.71"/>
    <col customWidth="1" min="24" max="24" width="8.43"/>
    <col customWidth="1" min="25" max="25" width="9.86"/>
    <col customWidth="1" min="26" max="26" width="11.29"/>
    <col customWidth="1" min="27" max="27" width="19.43"/>
  </cols>
  <sheetData>
    <row r="1">
      <c r="A1" s="56"/>
      <c r="B1" s="56"/>
      <c r="C1" s="57"/>
      <c r="D1" s="58"/>
      <c r="E1" s="18"/>
      <c r="F1" s="59"/>
      <c r="G1" s="56"/>
      <c r="H1" s="56"/>
      <c r="I1" s="56"/>
      <c r="J1" s="56"/>
      <c r="K1" s="56"/>
      <c r="L1" s="56"/>
      <c r="M1" s="56"/>
      <c r="N1" s="56"/>
      <c r="O1" s="56"/>
      <c r="P1" s="56"/>
      <c r="Q1" s="60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>
      <c r="A2" s="61" t="s">
        <v>135</v>
      </c>
      <c r="B2" s="62"/>
      <c r="C2" s="63"/>
      <c r="D2" s="64" t="s">
        <v>136</v>
      </c>
      <c r="E2" s="17"/>
      <c r="F2" s="18"/>
      <c r="G2" s="65"/>
      <c r="H2" s="66" t="s">
        <v>137</v>
      </c>
      <c r="I2" s="17"/>
      <c r="J2" s="17"/>
      <c r="K2" s="17"/>
      <c r="L2" s="67"/>
      <c r="M2" s="68" t="s">
        <v>138</v>
      </c>
      <c r="N2" s="17"/>
      <c r="O2" s="17"/>
      <c r="P2" s="17"/>
      <c r="Q2" s="60"/>
      <c r="R2" s="69" t="s">
        <v>139</v>
      </c>
      <c r="S2" s="17"/>
      <c r="T2" s="17"/>
      <c r="U2" s="17"/>
      <c r="V2" s="17"/>
      <c r="W2" s="17"/>
      <c r="X2" s="17"/>
      <c r="Y2" s="17"/>
      <c r="Z2" s="17"/>
      <c r="AA2" s="18"/>
    </row>
    <row r="3">
      <c r="A3" s="70"/>
      <c r="B3" s="71"/>
      <c r="C3" s="72"/>
      <c r="D3" s="73" t="s">
        <v>140</v>
      </c>
      <c r="E3" s="74" t="s">
        <v>141</v>
      </c>
      <c r="F3" s="75" t="s">
        <v>142</v>
      </c>
      <c r="G3" s="76"/>
      <c r="H3" s="77" t="s">
        <v>140</v>
      </c>
      <c r="I3" s="78" t="s">
        <v>143</v>
      </c>
      <c r="J3" s="78" t="s">
        <v>144</v>
      </c>
      <c r="K3" s="78" t="s">
        <v>145</v>
      </c>
      <c r="L3" s="76"/>
      <c r="M3" s="79" t="s">
        <v>146</v>
      </c>
      <c r="N3" s="80" t="s">
        <v>147</v>
      </c>
      <c r="O3" s="79" t="s">
        <v>148</v>
      </c>
      <c r="P3" s="81" t="s">
        <v>149</v>
      </c>
      <c r="Q3" s="60"/>
      <c r="R3" s="82" t="s">
        <v>150</v>
      </c>
      <c r="S3" s="83" t="s">
        <v>151</v>
      </c>
      <c r="T3" s="83" t="s">
        <v>152</v>
      </c>
      <c r="U3" s="83" t="s">
        <v>153</v>
      </c>
      <c r="V3" s="83" t="s">
        <v>154</v>
      </c>
      <c r="W3" s="83" t="s">
        <v>155</v>
      </c>
      <c r="X3" s="83" t="s">
        <v>156</v>
      </c>
      <c r="Y3" s="83" t="s">
        <v>157</v>
      </c>
      <c r="Z3" s="83" t="s">
        <v>158</v>
      </c>
      <c r="AA3" s="83" t="s">
        <v>159</v>
      </c>
    </row>
    <row r="4">
      <c r="A4" s="84" t="s">
        <v>160</v>
      </c>
      <c r="B4" s="85">
        <f>sum(K4:K54)</f>
        <v>0</v>
      </c>
      <c r="C4" s="86"/>
      <c r="D4" s="87"/>
      <c r="E4" s="88"/>
      <c r="F4" s="89">
        <f t="shared" ref="F4:F54" si="1">E4*37</f>
        <v>0</v>
      </c>
      <c r="G4" s="56"/>
      <c r="H4" s="90"/>
      <c r="I4" s="24" t="s">
        <v>161</v>
      </c>
      <c r="J4" s="91"/>
      <c r="K4" s="92">
        <f>F4+F5+F6+F7+F8+F9</f>
        <v>0</v>
      </c>
      <c r="L4" s="56"/>
      <c r="M4" s="93"/>
      <c r="N4" s="94"/>
      <c r="O4" s="126"/>
      <c r="P4" s="92"/>
      <c r="Q4" s="60"/>
      <c r="R4" s="96" t="s">
        <v>164</v>
      </c>
      <c r="S4" s="91"/>
      <c r="T4" s="91"/>
      <c r="U4" s="97"/>
      <c r="V4" s="91"/>
      <c r="W4" s="91"/>
      <c r="X4" s="91"/>
      <c r="Y4" s="91"/>
      <c r="Z4" s="91"/>
      <c r="AA4" s="91"/>
    </row>
    <row r="5">
      <c r="A5" s="98" t="s">
        <v>165</v>
      </c>
      <c r="B5" s="85">
        <f>sum(P4:P54)</f>
        <v>0</v>
      </c>
      <c r="C5" s="99"/>
      <c r="D5" s="100"/>
      <c r="E5" s="101"/>
      <c r="F5" s="89">
        <f t="shared" si="1"/>
        <v>0</v>
      </c>
      <c r="G5" s="56"/>
      <c r="H5" s="90"/>
      <c r="I5" s="24"/>
      <c r="J5" s="91"/>
      <c r="K5" s="102">
        <f>F10+F11+F12+F13+F14+F15</f>
        <v>0</v>
      </c>
      <c r="L5" s="56"/>
      <c r="M5" s="93"/>
      <c r="N5" s="91"/>
      <c r="O5" s="95"/>
      <c r="P5" s="92"/>
      <c r="Q5" s="60"/>
      <c r="R5" s="103" t="s">
        <v>168</v>
      </c>
      <c r="S5" s="91"/>
      <c r="T5" s="91"/>
      <c r="U5" s="97"/>
      <c r="V5" s="91"/>
      <c r="W5" s="91"/>
      <c r="X5" s="91"/>
      <c r="Y5" s="91"/>
      <c r="Z5" s="91"/>
      <c r="AA5" s="91"/>
    </row>
    <row r="6">
      <c r="A6" s="104" t="s">
        <v>169</v>
      </c>
      <c r="B6" s="85">
        <f>B5-B4</f>
        <v>0</v>
      </c>
      <c r="C6" s="105"/>
      <c r="D6" s="100"/>
      <c r="E6" s="101"/>
      <c r="F6" s="89">
        <f t="shared" si="1"/>
        <v>0</v>
      </c>
      <c r="G6" s="56"/>
      <c r="H6" s="90"/>
      <c r="I6" s="24"/>
      <c r="J6" s="91"/>
      <c r="K6" s="102"/>
      <c r="L6" s="56"/>
      <c r="M6" s="106"/>
      <c r="N6" s="91"/>
      <c r="O6" s="95"/>
      <c r="P6" s="92"/>
      <c r="Q6" s="60"/>
      <c r="R6" s="107" t="s">
        <v>170</v>
      </c>
      <c r="S6" s="91"/>
      <c r="T6" s="91"/>
      <c r="U6" s="97"/>
      <c r="V6" s="91"/>
      <c r="W6" s="91"/>
      <c r="X6" s="91"/>
      <c r="Y6" s="91"/>
      <c r="Z6" s="91"/>
      <c r="AA6" s="91"/>
    </row>
    <row r="7">
      <c r="A7" s="108" t="s">
        <v>171</v>
      </c>
      <c r="B7" s="109" t="str">
        <f>B6/B5</f>
        <v>#DIV/0!</v>
      </c>
      <c r="C7" s="105"/>
      <c r="D7" s="100"/>
      <c r="E7" s="101"/>
      <c r="F7" s="89">
        <f t="shared" si="1"/>
        <v>0</v>
      </c>
      <c r="G7" s="56"/>
      <c r="H7" s="97"/>
      <c r="I7" s="91"/>
      <c r="J7" s="91"/>
      <c r="K7" s="110"/>
      <c r="L7" s="56"/>
      <c r="M7" s="106"/>
      <c r="N7" s="91"/>
      <c r="O7" s="95"/>
      <c r="P7" s="92"/>
      <c r="Q7" s="60"/>
      <c r="R7" s="111" t="s">
        <v>172</v>
      </c>
      <c r="S7" s="91"/>
      <c r="T7" s="91"/>
      <c r="U7" s="97"/>
      <c r="V7" s="91"/>
      <c r="W7" s="91"/>
      <c r="X7" s="91"/>
      <c r="Y7" s="91"/>
      <c r="Z7" s="91"/>
      <c r="AA7" s="91"/>
    </row>
    <row r="8">
      <c r="A8" s="112" t="s">
        <v>173</v>
      </c>
      <c r="B8" s="113">
        <v>51.0</v>
      </c>
      <c r="C8" s="105"/>
      <c r="D8" s="100"/>
      <c r="E8" s="101"/>
      <c r="F8" s="89">
        <f t="shared" si="1"/>
        <v>0</v>
      </c>
      <c r="G8" s="56"/>
      <c r="H8" s="97"/>
      <c r="I8" s="91"/>
      <c r="J8" s="91"/>
      <c r="K8" s="110"/>
      <c r="L8" s="56"/>
      <c r="M8" s="106"/>
      <c r="N8" s="91"/>
      <c r="O8" s="95"/>
      <c r="P8" s="92"/>
      <c r="Q8" s="60"/>
      <c r="R8" s="91"/>
      <c r="S8" s="91"/>
      <c r="T8" s="91"/>
      <c r="U8" s="97"/>
      <c r="V8" s="91"/>
      <c r="W8" s="91"/>
      <c r="X8" s="91"/>
      <c r="Y8" s="91"/>
      <c r="Z8" s="91"/>
      <c r="AA8" s="91"/>
    </row>
    <row r="9">
      <c r="A9" s="114" t="s">
        <v>174</v>
      </c>
      <c r="B9" s="115">
        <f>sum(E4:E54)</f>
        <v>0</v>
      </c>
      <c r="C9" s="105"/>
      <c r="D9" s="100"/>
      <c r="E9" s="101"/>
      <c r="F9" s="89">
        <f t="shared" si="1"/>
        <v>0</v>
      </c>
      <c r="G9" s="56"/>
      <c r="H9" s="97"/>
      <c r="I9" s="91"/>
      <c r="J9" s="91"/>
      <c r="K9" s="102"/>
      <c r="L9" s="56"/>
      <c r="M9" s="116"/>
      <c r="N9" s="91"/>
      <c r="O9" s="91"/>
      <c r="P9" s="102"/>
      <c r="Q9" s="60"/>
      <c r="R9" s="91"/>
      <c r="S9" s="91"/>
      <c r="T9" s="91"/>
      <c r="U9" s="97"/>
      <c r="V9" s="91"/>
      <c r="W9" s="91"/>
      <c r="X9" s="91"/>
      <c r="Y9" s="91"/>
      <c r="Z9" s="91"/>
      <c r="AA9" s="91"/>
    </row>
    <row r="10">
      <c r="A10" s="117" t="s">
        <v>175</v>
      </c>
      <c r="B10" s="118">
        <f>B8-B9</f>
        <v>51</v>
      </c>
      <c r="C10" s="105"/>
      <c r="D10" s="100"/>
      <c r="E10" s="101"/>
      <c r="F10" s="89">
        <f t="shared" si="1"/>
        <v>0</v>
      </c>
      <c r="G10" s="56"/>
      <c r="H10" s="97"/>
      <c r="I10" s="91"/>
      <c r="J10" s="91"/>
      <c r="K10" s="110"/>
      <c r="L10" s="56"/>
      <c r="M10" s="116"/>
      <c r="N10" s="91"/>
      <c r="O10" s="91"/>
      <c r="P10" s="110"/>
      <c r="Q10" s="60"/>
      <c r="R10" s="91"/>
      <c r="S10" s="91"/>
      <c r="T10" s="91"/>
      <c r="U10" s="97"/>
      <c r="V10" s="91"/>
      <c r="W10" s="91"/>
      <c r="X10" s="91"/>
      <c r="Y10" s="91"/>
      <c r="Z10" s="91"/>
      <c r="AA10" s="91"/>
    </row>
    <row r="11">
      <c r="A11" s="119"/>
      <c r="B11" s="119"/>
      <c r="C11" s="105"/>
      <c r="D11" s="100"/>
      <c r="E11" s="101"/>
      <c r="F11" s="89">
        <f t="shared" si="1"/>
        <v>0</v>
      </c>
      <c r="G11" s="56"/>
      <c r="H11" s="97"/>
      <c r="I11" s="91"/>
      <c r="J11" s="91"/>
      <c r="K11" s="102"/>
      <c r="L11" s="56"/>
      <c r="M11" s="116"/>
      <c r="N11" s="91"/>
      <c r="O11" s="91"/>
      <c r="P11" s="102"/>
      <c r="Q11" s="60"/>
      <c r="R11" s="119"/>
      <c r="S11" s="91"/>
      <c r="T11" s="91"/>
      <c r="U11" s="97"/>
      <c r="V11" s="91"/>
      <c r="W11" s="91"/>
      <c r="X11" s="91"/>
      <c r="Y11" s="91"/>
      <c r="Z11" s="91"/>
      <c r="AA11" s="91"/>
    </row>
    <row r="12">
      <c r="A12" s="119"/>
      <c r="B12" s="119"/>
      <c r="C12" s="105"/>
      <c r="D12" s="100"/>
      <c r="E12" s="101"/>
      <c r="F12" s="89">
        <f t="shared" si="1"/>
        <v>0</v>
      </c>
      <c r="G12" s="56"/>
      <c r="H12" s="97"/>
      <c r="I12" s="91"/>
      <c r="J12" s="91"/>
      <c r="K12" s="102"/>
      <c r="L12" s="56"/>
      <c r="M12" s="116"/>
      <c r="N12" s="91"/>
      <c r="O12" s="91"/>
      <c r="P12" s="102"/>
      <c r="Q12" s="60"/>
      <c r="R12" s="91"/>
      <c r="S12" s="91"/>
      <c r="T12" s="91"/>
      <c r="U12" s="97"/>
      <c r="V12" s="91"/>
      <c r="W12" s="91"/>
      <c r="X12" s="91"/>
      <c r="Y12" s="91"/>
      <c r="Z12" s="91"/>
      <c r="AA12" s="91"/>
    </row>
    <row r="13">
      <c r="A13" s="91"/>
      <c r="B13" s="120"/>
      <c r="C13" s="105"/>
      <c r="D13" s="100"/>
      <c r="E13" s="101"/>
      <c r="F13" s="89">
        <f t="shared" si="1"/>
        <v>0</v>
      </c>
      <c r="G13" s="56"/>
      <c r="H13" s="97"/>
      <c r="I13" s="91"/>
      <c r="J13" s="91"/>
      <c r="K13" s="102"/>
      <c r="L13" s="56"/>
      <c r="M13" s="116"/>
      <c r="N13" s="91"/>
      <c r="O13" s="91"/>
      <c r="P13" s="102"/>
      <c r="Q13" s="60"/>
      <c r="R13" s="91"/>
      <c r="S13" s="91"/>
      <c r="T13" s="91"/>
      <c r="U13" s="97"/>
      <c r="V13" s="91"/>
      <c r="W13" s="91"/>
      <c r="X13" s="91"/>
      <c r="Y13" s="91"/>
      <c r="Z13" s="91"/>
      <c r="AA13" s="91"/>
    </row>
    <row r="14">
      <c r="A14" s="91"/>
      <c r="B14" s="120"/>
      <c r="C14" s="105"/>
      <c r="D14" s="100"/>
      <c r="E14" s="101"/>
      <c r="F14" s="89">
        <f t="shared" si="1"/>
        <v>0</v>
      </c>
      <c r="G14" s="56"/>
      <c r="H14" s="97"/>
      <c r="I14" s="91"/>
      <c r="J14" s="91"/>
      <c r="K14" s="91"/>
      <c r="L14" s="56"/>
      <c r="M14" s="116"/>
      <c r="N14" s="91"/>
      <c r="O14" s="91"/>
      <c r="P14" s="102"/>
      <c r="Q14" s="60"/>
      <c r="R14" s="91"/>
      <c r="S14" s="91"/>
      <c r="T14" s="91"/>
      <c r="U14" s="97"/>
      <c r="V14" s="91"/>
      <c r="W14" s="91"/>
      <c r="X14" s="91"/>
      <c r="Y14" s="91"/>
      <c r="Z14" s="91"/>
      <c r="AA14" s="91"/>
    </row>
    <row r="15">
      <c r="A15" s="91"/>
      <c r="B15" s="91"/>
      <c r="C15" s="105"/>
      <c r="D15" s="100"/>
      <c r="E15" s="101"/>
      <c r="F15" s="89">
        <f t="shared" si="1"/>
        <v>0</v>
      </c>
      <c r="G15" s="56"/>
      <c r="H15" s="97"/>
      <c r="I15" s="91"/>
      <c r="J15" s="91"/>
      <c r="K15" s="91"/>
      <c r="L15" s="56"/>
      <c r="M15" s="116"/>
      <c r="N15" s="91"/>
      <c r="O15" s="91"/>
      <c r="P15" s="102"/>
      <c r="Q15" s="60"/>
      <c r="R15" s="91"/>
      <c r="S15" s="91"/>
      <c r="T15" s="91"/>
      <c r="U15" s="97"/>
      <c r="V15" s="91"/>
      <c r="W15" s="91"/>
      <c r="X15" s="91"/>
      <c r="Y15" s="91"/>
      <c r="Z15" s="91"/>
      <c r="AA15" s="91"/>
    </row>
    <row r="16">
      <c r="A16" s="91"/>
      <c r="B16" s="91"/>
      <c r="C16" s="105"/>
      <c r="D16" s="100"/>
      <c r="E16" s="101"/>
      <c r="F16" s="89">
        <f t="shared" si="1"/>
        <v>0</v>
      </c>
      <c r="G16" s="56"/>
      <c r="H16" s="97"/>
      <c r="I16" s="91"/>
      <c r="J16" s="91"/>
      <c r="K16" s="110"/>
      <c r="L16" s="56"/>
      <c r="M16" s="116"/>
      <c r="N16" s="91"/>
      <c r="O16" s="91"/>
      <c r="P16" s="110"/>
      <c r="Q16" s="60"/>
      <c r="R16" s="91"/>
      <c r="S16" s="91"/>
      <c r="T16" s="91"/>
      <c r="U16" s="91"/>
      <c r="V16" s="91"/>
      <c r="W16" s="91"/>
      <c r="X16" s="91"/>
      <c r="Y16" s="91"/>
      <c r="Z16" s="91"/>
      <c r="AA16" s="91"/>
    </row>
    <row r="17">
      <c r="A17" s="91"/>
      <c r="B17" s="91"/>
      <c r="C17" s="105"/>
      <c r="D17" s="100"/>
      <c r="E17" s="101"/>
      <c r="F17" s="89">
        <f t="shared" si="1"/>
        <v>0</v>
      </c>
      <c r="G17" s="56"/>
      <c r="H17" s="97"/>
      <c r="I17" s="91"/>
      <c r="J17" s="91"/>
      <c r="K17" s="91"/>
      <c r="L17" s="56"/>
      <c r="M17" s="97"/>
      <c r="N17" s="91"/>
      <c r="O17" s="91"/>
      <c r="P17" s="102"/>
      <c r="Q17" s="60"/>
      <c r="R17" s="91"/>
      <c r="S17" s="91"/>
      <c r="T17" s="91"/>
      <c r="U17" s="91"/>
      <c r="V17" s="91"/>
      <c r="W17" s="91"/>
      <c r="X17" s="91"/>
      <c r="Y17" s="91"/>
      <c r="Z17" s="91"/>
      <c r="AA17" s="91"/>
    </row>
    <row r="18">
      <c r="A18" s="91"/>
      <c r="B18" s="91"/>
      <c r="C18" s="105"/>
      <c r="D18" s="100"/>
      <c r="E18" s="101"/>
      <c r="F18" s="89">
        <f t="shared" si="1"/>
        <v>0</v>
      </c>
      <c r="G18" s="56"/>
      <c r="H18" s="97"/>
      <c r="I18" s="91"/>
      <c r="J18" s="91"/>
      <c r="K18" s="110"/>
      <c r="L18" s="56"/>
      <c r="M18" s="97"/>
      <c r="N18" s="91"/>
      <c r="O18" s="91"/>
      <c r="P18" s="110"/>
      <c r="Q18" s="60"/>
      <c r="R18" s="91"/>
      <c r="S18" s="91"/>
      <c r="T18" s="91"/>
      <c r="U18" s="91"/>
      <c r="V18" s="91"/>
      <c r="W18" s="91"/>
      <c r="X18" s="91"/>
      <c r="Y18" s="91"/>
      <c r="Z18" s="91"/>
      <c r="AA18" s="91"/>
    </row>
    <row r="19">
      <c r="A19" s="91"/>
      <c r="B19" s="91"/>
      <c r="C19" s="105"/>
      <c r="D19" s="100"/>
      <c r="E19" s="101"/>
      <c r="F19" s="89">
        <f t="shared" si="1"/>
        <v>0</v>
      </c>
      <c r="G19" s="56"/>
      <c r="H19" s="97"/>
      <c r="I19" s="91"/>
      <c r="J19" s="91"/>
      <c r="K19" s="102"/>
      <c r="L19" s="56"/>
      <c r="M19" s="97"/>
      <c r="N19" s="91"/>
      <c r="O19" s="91"/>
      <c r="P19" s="102"/>
      <c r="Q19" s="60"/>
      <c r="R19" s="91"/>
      <c r="S19" s="91"/>
      <c r="T19" s="91"/>
      <c r="U19" s="91"/>
      <c r="V19" s="91"/>
      <c r="W19" s="91"/>
      <c r="X19" s="91"/>
      <c r="Y19" s="91"/>
      <c r="Z19" s="91"/>
      <c r="AA19" s="91"/>
    </row>
    <row r="20">
      <c r="A20" s="91"/>
      <c r="B20" s="91"/>
      <c r="C20" s="105"/>
      <c r="D20" s="100"/>
      <c r="E20" s="101"/>
      <c r="F20" s="89">
        <f t="shared" si="1"/>
        <v>0</v>
      </c>
      <c r="G20" s="56"/>
      <c r="H20" s="97"/>
      <c r="I20" s="91"/>
      <c r="J20" s="91"/>
      <c r="K20" s="102"/>
      <c r="L20" s="56"/>
      <c r="M20" s="97"/>
      <c r="N20" s="91"/>
      <c r="O20" s="91"/>
      <c r="P20" s="102"/>
      <c r="Q20" s="60"/>
      <c r="R20" s="91"/>
      <c r="S20" s="91"/>
      <c r="T20" s="91"/>
      <c r="U20" s="91"/>
      <c r="V20" s="91"/>
      <c r="W20" s="91"/>
      <c r="X20" s="91"/>
      <c r="Y20" s="91"/>
      <c r="Z20" s="91"/>
      <c r="AA20" s="91"/>
    </row>
    <row r="21">
      <c r="A21" s="91"/>
      <c r="B21" s="91"/>
      <c r="C21" s="105"/>
      <c r="D21" s="121"/>
      <c r="E21" s="91"/>
      <c r="F21" s="89">
        <f t="shared" si="1"/>
        <v>0</v>
      </c>
      <c r="G21" s="56"/>
      <c r="H21" s="97"/>
      <c r="I21" s="91"/>
      <c r="J21" s="91"/>
      <c r="K21" s="91"/>
      <c r="L21" s="56"/>
      <c r="M21" s="97"/>
      <c r="N21" s="91"/>
      <c r="O21" s="91"/>
      <c r="P21" s="110"/>
      <c r="Q21" s="60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>
      <c r="A22" s="91"/>
      <c r="B22" s="91"/>
      <c r="C22" s="105"/>
      <c r="D22" s="91"/>
      <c r="E22" s="91"/>
      <c r="F22" s="89">
        <f t="shared" si="1"/>
        <v>0</v>
      </c>
      <c r="G22" s="56"/>
      <c r="H22" s="97"/>
      <c r="I22" s="91"/>
      <c r="J22" s="91"/>
      <c r="K22" s="110"/>
      <c r="L22" s="56"/>
      <c r="M22" s="97"/>
      <c r="N22" s="91"/>
      <c r="O22" s="91"/>
      <c r="P22" s="110"/>
      <c r="Q22" s="60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>
      <c r="A23" s="91"/>
      <c r="B23" s="91"/>
      <c r="C23" s="105"/>
      <c r="D23" s="91"/>
      <c r="E23" s="91"/>
      <c r="F23" s="89">
        <f t="shared" si="1"/>
        <v>0</v>
      </c>
      <c r="G23" s="56"/>
      <c r="H23" s="97"/>
      <c r="I23" s="91"/>
      <c r="J23" s="91"/>
      <c r="K23" s="110"/>
      <c r="L23" s="56"/>
      <c r="M23" s="97"/>
      <c r="N23" s="91"/>
      <c r="O23" s="91"/>
      <c r="P23" s="110"/>
      <c r="Q23" s="60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>
      <c r="A24" s="91"/>
      <c r="B24" s="91"/>
      <c r="C24" s="105"/>
      <c r="D24" s="91"/>
      <c r="E24" s="91"/>
      <c r="F24" s="89">
        <f t="shared" si="1"/>
        <v>0</v>
      </c>
      <c r="G24" s="56"/>
      <c r="H24" s="97"/>
      <c r="I24" s="91"/>
      <c r="J24" s="91"/>
      <c r="K24" s="91"/>
      <c r="L24" s="56"/>
      <c r="M24" s="97"/>
      <c r="N24" s="91"/>
      <c r="O24" s="91"/>
      <c r="P24" s="102"/>
      <c r="Q24" s="60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>
      <c r="A25" s="91"/>
      <c r="B25" s="91"/>
      <c r="C25" s="105"/>
      <c r="D25" s="91"/>
      <c r="E25" s="91"/>
      <c r="F25" s="89">
        <f t="shared" si="1"/>
        <v>0</v>
      </c>
      <c r="G25" s="56"/>
      <c r="H25" s="97"/>
      <c r="I25" s="91"/>
      <c r="J25" s="91"/>
      <c r="K25" s="102"/>
      <c r="L25" s="56"/>
      <c r="M25" s="97"/>
      <c r="N25" s="91"/>
      <c r="O25" s="91"/>
      <c r="P25" s="102"/>
      <c r="Q25" s="60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>
      <c r="A26" s="91"/>
      <c r="B26" s="91"/>
      <c r="C26" s="105"/>
      <c r="D26" s="91"/>
      <c r="E26" s="91"/>
      <c r="F26" s="89">
        <f t="shared" si="1"/>
        <v>0</v>
      </c>
      <c r="G26" s="56"/>
      <c r="H26" s="97"/>
      <c r="I26" s="91"/>
      <c r="J26" s="91"/>
      <c r="K26" s="110"/>
      <c r="L26" s="56"/>
      <c r="M26" s="97"/>
      <c r="N26" s="91"/>
      <c r="O26" s="91"/>
      <c r="P26" s="110"/>
      <c r="Q26" s="60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>
      <c r="A27" s="91"/>
      <c r="B27" s="91"/>
      <c r="C27" s="105"/>
      <c r="D27" s="91"/>
      <c r="E27" s="91"/>
      <c r="F27" s="89">
        <f t="shared" si="1"/>
        <v>0</v>
      </c>
      <c r="G27" s="56"/>
      <c r="H27" s="97"/>
      <c r="I27" s="91"/>
      <c r="J27" s="91"/>
      <c r="K27" s="102"/>
      <c r="L27" s="56"/>
      <c r="M27" s="97"/>
      <c r="N27" s="91"/>
      <c r="O27" s="91"/>
      <c r="P27" s="102"/>
      <c r="Q27" s="60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>
      <c r="A28" s="91"/>
      <c r="B28" s="91"/>
      <c r="C28" s="105"/>
      <c r="D28" s="91"/>
      <c r="E28" s="91"/>
      <c r="F28" s="89">
        <f t="shared" si="1"/>
        <v>0</v>
      </c>
      <c r="G28" s="56"/>
      <c r="H28" s="97"/>
      <c r="I28" s="91"/>
      <c r="J28" s="91"/>
      <c r="K28" s="102"/>
      <c r="L28" s="56"/>
      <c r="M28" s="97"/>
      <c r="N28" s="91"/>
      <c r="O28" s="91"/>
      <c r="P28" s="102"/>
      <c r="Q28" s="60"/>
      <c r="R28" s="119"/>
      <c r="S28" s="91"/>
      <c r="T28" s="91"/>
      <c r="U28" s="91"/>
      <c r="V28" s="91"/>
      <c r="W28" s="91"/>
      <c r="X28" s="91"/>
      <c r="Y28" s="91"/>
      <c r="Z28" s="91"/>
      <c r="AA28" s="91"/>
    </row>
    <row r="29">
      <c r="A29" s="91"/>
      <c r="B29" s="91"/>
      <c r="C29" s="105"/>
      <c r="D29" s="91"/>
      <c r="E29" s="91"/>
      <c r="F29" s="89">
        <f t="shared" si="1"/>
        <v>0</v>
      </c>
      <c r="G29" s="56"/>
      <c r="H29" s="97"/>
      <c r="I29" s="91"/>
      <c r="J29" s="91"/>
      <c r="K29" s="110"/>
      <c r="L29" s="56"/>
      <c r="M29" s="97"/>
      <c r="N29" s="91"/>
      <c r="O29" s="91"/>
      <c r="P29" s="110"/>
      <c r="Q29" s="60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>
      <c r="A30" s="91"/>
      <c r="B30" s="91"/>
      <c r="C30" s="105"/>
      <c r="D30" s="91"/>
      <c r="E30" s="91"/>
      <c r="F30" s="89">
        <f t="shared" si="1"/>
        <v>0</v>
      </c>
      <c r="G30" s="56"/>
      <c r="H30" s="97"/>
      <c r="I30" s="91"/>
      <c r="J30" s="91"/>
      <c r="K30" s="102"/>
      <c r="L30" s="56"/>
      <c r="M30" s="97"/>
      <c r="N30" s="91"/>
      <c r="O30" s="91"/>
      <c r="P30" s="102"/>
      <c r="Q30" s="60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>
      <c r="A31" s="91"/>
      <c r="B31" s="91"/>
      <c r="C31" s="105"/>
      <c r="D31" s="91"/>
      <c r="E31" s="91"/>
      <c r="F31" s="89">
        <f t="shared" si="1"/>
        <v>0</v>
      </c>
      <c r="G31" s="56"/>
      <c r="H31" s="91"/>
      <c r="I31" s="91"/>
      <c r="J31" s="91"/>
      <c r="K31" s="91"/>
      <c r="L31" s="56"/>
      <c r="M31" s="91"/>
      <c r="N31" s="91"/>
      <c r="O31" s="91"/>
      <c r="P31" s="91"/>
      <c r="Q31" s="60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>
      <c r="A32" s="91"/>
      <c r="B32" s="91"/>
      <c r="C32" s="105"/>
      <c r="D32" s="91"/>
      <c r="E32" s="91"/>
      <c r="F32" s="89">
        <f t="shared" si="1"/>
        <v>0</v>
      </c>
      <c r="G32" s="56"/>
      <c r="H32" s="91"/>
      <c r="I32" s="91"/>
      <c r="J32" s="91"/>
      <c r="K32" s="91"/>
      <c r="L32" s="56"/>
      <c r="M32" s="91"/>
      <c r="N32" s="91"/>
      <c r="O32" s="91"/>
      <c r="P32" s="91"/>
      <c r="Q32" s="60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>
      <c r="A33" s="91"/>
      <c r="B33" s="91"/>
      <c r="C33" s="105"/>
      <c r="D33" s="91"/>
      <c r="E33" s="91"/>
      <c r="F33" s="89">
        <f t="shared" si="1"/>
        <v>0</v>
      </c>
      <c r="G33" s="56"/>
      <c r="H33" s="91"/>
      <c r="I33" s="91"/>
      <c r="J33" s="91"/>
      <c r="K33" s="91"/>
      <c r="L33" s="56"/>
      <c r="M33" s="91"/>
      <c r="N33" s="91"/>
      <c r="O33" s="91"/>
      <c r="P33" s="91"/>
      <c r="Q33" s="60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>
      <c r="A34" s="91"/>
      <c r="B34" s="91"/>
      <c r="C34" s="105"/>
      <c r="D34" s="91"/>
      <c r="E34" s="91"/>
      <c r="F34" s="89">
        <f t="shared" si="1"/>
        <v>0</v>
      </c>
      <c r="G34" s="56"/>
      <c r="H34" s="91"/>
      <c r="I34" s="91"/>
      <c r="J34" s="91"/>
      <c r="K34" s="91"/>
      <c r="L34" s="56"/>
      <c r="M34" s="91"/>
      <c r="N34" s="91"/>
      <c r="O34" s="91"/>
      <c r="P34" s="91"/>
      <c r="Q34" s="60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>
      <c r="A35" s="91"/>
      <c r="B35" s="91"/>
      <c r="C35" s="105"/>
      <c r="D35" s="91"/>
      <c r="E35" s="91"/>
      <c r="F35" s="89">
        <f t="shared" si="1"/>
        <v>0</v>
      </c>
      <c r="G35" s="56"/>
      <c r="H35" s="91"/>
      <c r="I35" s="91"/>
      <c r="J35" s="91"/>
      <c r="K35" s="91"/>
      <c r="L35" s="56"/>
      <c r="M35" s="91"/>
      <c r="N35" s="91"/>
      <c r="O35" s="91"/>
      <c r="P35" s="91"/>
      <c r="Q35" s="60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>
      <c r="A36" s="91"/>
      <c r="B36" s="91"/>
      <c r="C36" s="105"/>
      <c r="D36" s="91"/>
      <c r="E36" s="91"/>
      <c r="F36" s="89">
        <f t="shared" si="1"/>
        <v>0</v>
      </c>
      <c r="G36" s="56"/>
      <c r="H36" s="91"/>
      <c r="I36" s="91"/>
      <c r="J36" s="91"/>
      <c r="K36" s="91"/>
      <c r="L36" s="56"/>
      <c r="M36" s="91"/>
      <c r="N36" s="91"/>
      <c r="O36" s="91"/>
      <c r="P36" s="91"/>
      <c r="Q36" s="60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>
      <c r="A37" s="91"/>
      <c r="B37" s="91"/>
      <c r="C37" s="105"/>
      <c r="D37" s="91"/>
      <c r="E37" s="91"/>
      <c r="F37" s="89">
        <f t="shared" si="1"/>
        <v>0</v>
      </c>
      <c r="G37" s="56"/>
      <c r="H37" s="91"/>
      <c r="I37" s="91"/>
      <c r="J37" s="91"/>
      <c r="K37" s="91"/>
      <c r="L37" s="56"/>
      <c r="M37" s="91"/>
      <c r="N37" s="91"/>
      <c r="O37" s="91"/>
      <c r="P37" s="91"/>
      <c r="Q37" s="60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>
      <c r="A38" s="91"/>
      <c r="B38" s="91"/>
      <c r="C38" s="105"/>
      <c r="D38" s="91"/>
      <c r="E38" s="91"/>
      <c r="F38" s="89">
        <f t="shared" si="1"/>
        <v>0</v>
      </c>
      <c r="G38" s="56"/>
      <c r="H38" s="91"/>
      <c r="I38" s="91"/>
      <c r="J38" s="91"/>
      <c r="K38" s="91"/>
      <c r="L38" s="56"/>
      <c r="M38" s="91"/>
      <c r="N38" s="91"/>
      <c r="O38" s="91"/>
      <c r="P38" s="91"/>
      <c r="Q38" s="60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>
      <c r="A39" s="91"/>
      <c r="B39" s="91"/>
      <c r="C39" s="105"/>
      <c r="D39" s="91"/>
      <c r="E39" s="91"/>
      <c r="F39" s="89">
        <f t="shared" si="1"/>
        <v>0</v>
      </c>
      <c r="G39" s="56"/>
      <c r="H39" s="91"/>
      <c r="I39" s="91"/>
      <c r="J39" s="91"/>
      <c r="K39" s="91"/>
      <c r="L39" s="56"/>
      <c r="M39" s="91"/>
      <c r="N39" s="91"/>
      <c r="O39" s="91"/>
      <c r="P39" s="91"/>
      <c r="Q39" s="60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>
      <c r="A40" s="91"/>
      <c r="B40" s="91"/>
      <c r="C40" s="105"/>
      <c r="D40" s="91"/>
      <c r="E40" s="91"/>
      <c r="F40" s="89">
        <f t="shared" si="1"/>
        <v>0</v>
      </c>
      <c r="G40" s="56"/>
      <c r="H40" s="91"/>
      <c r="I40" s="91"/>
      <c r="J40" s="91"/>
      <c r="K40" s="91"/>
      <c r="L40" s="56"/>
      <c r="M40" s="91"/>
      <c r="N40" s="91"/>
      <c r="O40" s="91"/>
      <c r="P40" s="91"/>
      <c r="Q40" s="60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>
      <c r="A41" s="91"/>
      <c r="B41" s="91"/>
      <c r="C41" s="105"/>
      <c r="D41" s="91"/>
      <c r="E41" s="91"/>
      <c r="F41" s="89">
        <f t="shared" si="1"/>
        <v>0</v>
      </c>
      <c r="G41" s="56"/>
      <c r="H41" s="91"/>
      <c r="I41" s="91"/>
      <c r="J41" s="91"/>
      <c r="K41" s="91"/>
      <c r="L41" s="56"/>
      <c r="M41" s="91"/>
      <c r="N41" s="91"/>
      <c r="O41" s="91"/>
      <c r="P41" s="91"/>
      <c r="Q41" s="60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>
      <c r="A42" s="91"/>
      <c r="B42" s="91"/>
      <c r="C42" s="105"/>
      <c r="D42" s="91"/>
      <c r="E42" s="91"/>
      <c r="F42" s="89">
        <f t="shared" si="1"/>
        <v>0</v>
      </c>
      <c r="G42" s="56"/>
      <c r="H42" s="91"/>
      <c r="I42" s="91"/>
      <c r="J42" s="91"/>
      <c r="K42" s="91"/>
      <c r="L42" s="56"/>
      <c r="M42" s="91"/>
      <c r="N42" s="91"/>
      <c r="O42" s="91"/>
      <c r="P42" s="91"/>
      <c r="Q42" s="60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>
      <c r="A43" s="91"/>
      <c r="B43" s="91"/>
      <c r="C43" s="105"/>
      <c r="D43" s="91"/>
      <c r="E43" s="91"/>
      <c r="F43" s="89">
        <f t="shared" si="1"/>
        <v>0</v>
      </c>
      <c r="G43" s="56"/>
      <c r="H43" s="91"/>
      <c r="I43" s="91"/>
      <c r="J43" s="91"/>
      <c r="K43" s="91"/>
      <c r="L43" s="56"/>
      <c r="M43" s="91"/>
      <c r="N43" s="91"/>
      <c r="O43" s="91"/>
      <c r="P43" s="91"/>
      <c r="Q43" s="60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>
      <c r="A44" s="91"/>
      <c r="B44" s="91"/>
      <c r="C44" s="105"/>
      <c r="D44" s="91"/>
      <c r="E44" s="91"/>
      <c r="F44" s="89">
        <f t="shared" si="1"/>
        <v>0</v>
      </c>
      <c r="G44" s="56"/>
      <c r="H44" s="91"/>
      <c r="I44" s="91"/>
      <c r="J44" s="91"/>
      <c r="K44" s="91"/>
      <c r="L44" s="56"/>
      <c r="M44" s="91"/>
      <c r="N44" s="91"/>
      <c r="O44" s="91"/>
      <c r="P44" s="91"/>
      <c r="Q44" s="60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>
      <c r="A45" s="91"/>
      <c r="B45" s="91"/>
      <c r="C45" s="105"/>
      <c r="D45" s="91"/>
      <c r="E45" s="91"/>
      <c r="F45" s="89">
        <f t="shared" si="1"/>
        <v>0</v>
      </c>
      <c r="G45" s="56"/>
      <c r="H45" s="91"/>
      <c r="I45" s="91"/>
      <c r="J45" s="91"/>
      <c r="K45" s="91"/>
      <c r="L45" s="56"/>
      <c r="M45" s="91"/>
      <c r="N45" s="91"/>
      <c r="O45" s="91"/>
      <c r="P45" s="91"/>
      <c r="Q45" s="60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>
      <c r="A46" s="91"/>
      <c r="B46" s="91"/>
      <c r="C46" s="105"/>
      <c r="D46" s="91"/>
      <c r="E46" s="91"/>
      <c r="F46" s="89">
        <f t="shared" si="1"/>
        <v>0</v>
      </c>
      <c r="G46" s="56"/>
      <c r="H46" s="91"/>
      <c r="I46" s="91"/>
      <c r="J46" s="91"/>
      <c r="K46" s="91"/>
      <c r="L46" s="56"/>
      <c r="M46" s="91"/>
      <c r="N46" s="91"/>
      <c r="O46" s="91"/>
      <c r="P46" s="91"/>
      <c r="Q46" s="60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>
      <c r="A47" s="91"/>
      <c r="B47" s="91"/>
      <c r="C47" s="105"/>
      <c r="D47" s="91"/>
      <c r="E47" s="91"/>
      <c r="F47" s="89">
        <f t="shared" si="1"/>
        <v>0</v>
      </c>
      <c r="G47" s="56"/>
      <c r="H47" s="91"/>
      <c r="I47" s="91"/>
      <c r="J47" s="91"/>
      <c r="K47" s="91"/>
      <c r="L47" s="56"/>
      <c r="M47" s="91"/>
      <c r="N47" s="91"/>
      <c r="O47" s="91"/>
      <c r="P47" s="91"/>
      <c r="Q47" s="60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>
      <c r="A48" s="91"/>
      <c r="B48" s="91"/>
      <c r="C48" s="105"/>
      <c r="D48" s="91"/>
      <c r="E48" s="91"/>
      <c r="F48" s="89">
        <f t="shared" si="1"/>
        <v>0</v>
      </c>
      <c r="G48" s="56"/>
      <c r="H48" s="91"/>
      <c r="I48" s="91"/>
      <c r="J48" s="91"/>
      <c r="K48" s="91"/>
      <c r="L48" s="56"/>
      <c r="M48" s="91"/>
      <c r="N48" s="91"/>
      <c r="O48" s="91"/>
      <c r="P48" s="91"/>
      <c r="Q48" s="60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>
      <c r="A49" s="91"/>
      <c r="B49" s="91"/>
      <c r="C49" s="105"/>
      <c r="D49" s="91"/>
      <c r="E49" s="91"/>
      <c r="F49" s="89">
        <f t="shared" si="1"/>
        <v>0</v>
      </c>
      <c r="G49" s="56"/>
      <c r="H49" s="91"/>
      <c r="I49" s="91"/>
      <c r="J49" s="91"/>
      <c r="K49" s="91"/>
      <c r="L49" s="56"/>
      <c r="M49" s="91"/>
      <c r="N49" s="91"/>
      <c r="O49" s="91"/>
      <c r="P49" s="91"/>
      <c r="Q49" s="60"/>
      <c r="R49" s="91"/>
      <c r="S49" s="91"/>
      <c r="T49" s="91"/>
      <c r="U49" s="91"/>
      <c r="V49" s="91"/>
      <c r="W49" s="91"/>
      <c r="X49" s="91"/>
      <c r="Y49" s="91"/>
      <c r="Z49" s="91"/>
      <c r="AA49" s="91"/>
    </row>
    <row r="50">
      <c r="A50" s="91"/>
      <c r="B50" s="91"/>
      <c r="C50" s="105"/>
      <c r="D50" s="91"/>
      <c r="E50" s="91"/>
      <c r="F50" s="89">
        <f t="shared" si="1"/>
        <v>0</v>
      </c>
      <c r="G50" s="56"/>
      <c r="H50" s="91"/>
      <c r="I50" s="91"/>
      <c r="J50" s="91"/>
      <c r="K50" s="91"/>
      <c r="L50" s="56"/>
      <c r="M50" s="91"/>
      <c r="N50" s="91"/>
      <c r="O50" s="91"/>
      <c r="P50" s="91"/>
      <c r="Q50" s="60"/>
      <c r="R50" s="91"/>
      <c r="S50" s="91"/>
      <c r="T50" s="91"/>
      <c r="U50" s="91"/>
      <c r="V50" s="91"/>
      <c r="W50" s="91"/>
      <c r="X50" s="91"/>
      <c r="Y50" s="91"/>
      <c r="Z50" s="91"/>
      <c r="AA50" s="91"/>
    </row>
    <row r="51">
      <c r="A51" s="91"/>
      <c r="B51" s="91"/>
      <c r="C51" s="105"/>
      <c r="D51" s="91"/>
      <c r="E51" s="91"/>
      <c r="F51" s="89">
        <f t="shared" si="1"/>
        <v>0</v>
      </c>
      <c r="G51" s="56"/>
      <c r="H51" s="91"/>
      <c r="I51" s="91"/>
      <c r="J51" s="91"/>
      <c r="K51" s="91"/>
      <c r="L51" s="56"/>
      <c r="M51" s="91"/>
      <c r="N51" s="91"/>
      <c r="O51" s="91"/>
      <c r="P51" s="91"/>
      <c r="Q51" s="60"/>
      <c r="R51" s="91"/>
      <c r="S51" s="91"/>
      <c r="T51" s="91"/>
      <c r="U51" s="91"/>
      <c r="V51" s="91"/>
      <c r="W51" s="91"/>
      <c r="X51" s="91"/>
      <c r="Y51" s="91"/>
      <c r="Z51" s="91"/>
      <c r="AA51" s="91"/>
    </row>
    <row r="52">
      <c r="A52" s="91"/>
      <c r="B52" s="91"/>
      <c r="C52" s="105"/>
      <c r="D52" s="91"/>
      <c r="E52" s="91"/>
      <c r="F52" s="89">
        <f t="shared" si="1"/>
        <v>0</v>
      </c>
      <c r="G52" s="56"/>
      <c r="H52" s="91"/>
      <c r="I52" s="91"/>
      <c r="J52" s="91"/>
      <c r="K52" s="91"/>
      <c r="L52" s="56"/>
      <c r="M52" s="91"/>
      <c r="N52" s="91"/>
      <c r="O52" s="91"/>
      <c r="P52" s="91"/>
      <c r="Q52" s="60"/>
      <c r="R52" s="91"/>
      <c r="S52" s="91"/>
      <c r="T52" s="91"/>
      <c r="U52" s="91"/>
      <c r="V52" s="91"/>
      <c r="W52" s="91"/>
      <c r="X52" s="91"/>
      <c r="Y52" s="91"/>
      <c r="Z52" s="91"/>
      <c r="AA52" s="91"/>
    </row>
    <row r="53">
      <c r="A53" s="91"/>
      <c r="B53" s="91"/>
      <c r="C53" s="105"/>
      <c r="D53" s="91"/>
      <c r="E53" s="91"/>
      <c r="F53" s="89">
        <f t="shared" si="1"/>
        <v>0</v>
      </c>
      <c r="G53" s="56"/>
      <c r="H53" s="91"/>
      <c r="I53" s="91"/>
      <c r="J53" s="91"/>
      <c r="K53" s="91"/>
      <c r="L53" s="56"/>
      <c r="M53" s="91"/>
      <c r="N53" s="91"/>
      <c r="O53" s="91"/>
      <c r="P53" s="91"/>
      <c r="Q53" s="60"/>
      <c r="R53" s="91"/>
      <c r="S53" s="91"/>
      <c r="T53" s="91"/>
      <c r="U53" s="91"/>
      <c r="V53" s="91"/>
      <c r="W53" s="91"/>
      <c r="X53" s="91"/>
      <c r="Y53" s="91"/>
      <c r="Z53" s="91"/>
      <c r="AA53" s="91"/>
    </row>
    <row r="54">
      <c r="A54" s="91"/>
      <c r="B54" s="91"/>
      <c r="C54" s="105"/>
      <c r="D54" s="91"/>
      <c r="E54" s="91"/>
      <c r="F54" s="89">
        <f t="shared" si="1"/>
        <v>0</v>
      </c>
      <c r="G54" s="56"/>
      <c r="H54" s="91"/>
      <c r="I54" s="91"/>
      <c r="J54" s="91"/>
      <c r="K54" s="91"/>
      <c r="L54" s="56"/>
      <c r="M54" s="91"/>
      <c r="N54" s="91"/>
      <c r="O54" s="91"/>
      <c r="P54" s="91"/>
      <c r="Q54" s="60"/>
      <c r="R54" s="91"/>
      <c r="S54" s="91"/>
      <c r="T54" s="91"/>
      <c r="U54" s="91"/>
      <c r="V54" s="91"/>
      <c r="W54" s="91"/>
      <c r="X54" s="91"/>
      <c r="Y54" s="91"/>
      <c r="Z54" s="91"/>
      <c r="AA54" s="91"/>
    </row>
  </sheetData>
  <mergeCells count="6">
    <mergeCell ref="D1:E1"/>
    <mergeCell ref="A2:B3"/>
    <mergeCell ref="D2:F2"/>
    <mergeCell ref="H2:K2"/>
    <mergeCell ref="M2:P2"/>
    <mergeCell ref="R2:AA2"/>
  </mergeCell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14"/>
    <col customWidth="1" min="3" max="3" width="3.86"/>
    <col customWidth="1" min="4" max="4" width="7.86"/>
    <col customWidth="1" min="5" max="5" width="9.29"/>
    <col customWidth="1" min="7" max="7" width="4.0"/>
    <col customWidth="1" min="8" max="8" width="9.86"/>
    <col customWidth="1" min="9" max="9" width="14.43"/>
    <col customWidth="1" min="10" max="10" width="6.0"/>
    <col customWidth="1" min="11" max="11" width="8.57"/>
    <col customWidth="1" min="12" max="12" width="3.0"/>
    <col customWidth="1" min="13" max="13" width="10.29"/>
    <col customWidth="1" min="14" max="14" width="21.57"/>
    <col customWidth="1" min="15" max="15" width="13.86"/>
    <col customWidth="1" min="16" max="16" width="10.71"/>
    <col customWidth="1" min="17" max="17" width="4.14"/>
    <col customWidth="1" min="18" max="18" width="25.14"/>
    <col customWidth="1" min="19" max="19" width="10.14"/>
    <col customWidth="1" min="20" max="20" width="12.43"/>
    <col customWidth="1" min="21" max="21" width="12.14"/>
    <col customWidth="1" min="22" max="22" width="9.86"/>
    <col customWidth="1" min="23" max="23" width="5.71"/>
    <col customWidth="1" min="24" max="24" width="8.43"/>
    <col customWidth="1" min="25" max="25" width="9.86"/>
    <col customWidth="1" min="26" max="26" width="11.29"/>
    <col customWidth="1" min="27" max="27" width="19.43"/>
  </cols>
  <sheetData>
    <row r="1">
      <c r="A1" s="56"/>
      <c r="B1" s="56"/>
      <c r="C1" s="57"/>
      <c r="D1" s="58"/>
      <c r="E1" s="18"/>
      <c r="F1" s="59"/>
      <c r="G1" s="56"/>
      <c r="H1" s="56"/>
      <c r="I1" s="56"/>
      <c r="J1" s="56"/>
      <c r="K1" s="56"/>
      <c r="L1" s="56"/>
      <c r="M1" s="56"/>
      <c r="N1" s="56"/>
      <c r="O1" s="56"/>
      <c r="P1" s="56"/>
      <c r="Q1" s="60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>
      <c r="A2" s="61" t="s">
        <v>135</v>
      </c>
      <c r="B2" s="62"/>
      <c r="C2" s="63"/>
      <c r="D2" s="64" t="s">
        <v>136</v>
      </c>
      <c r="E2" s="17"/>
      <c r="F2" s="18"/>
      <c r="G2" s="65"/>
      <c r="H2" s="66" t="s">
        <v>137</v>
      </c>
      <c r="I2" s="17"/>
      <c r="J2" s="17"/>
      <c r="K2" s="17"/>
      <c r="L2" s="67"/>
      <c r="M2" s="68" t="s">
        <v>138</v>
      </c>
      <c r="N2" s="17"/>
      <c r="O2" s="17"/>
      <c r="P2" s="17"/>
      <c r="Q2" s="60"/>
      <c r="R2" s="69" t="s">
        <v>139</v>
      </c>
      <c r="S2" s="17"/>
      <c r="T2" s="17"/>
      <c r="U2" s="17"/>
      <c r="V2" s="17"/>
      <c r="W2" s="17"/>
      <c r="X2" s="17"/>
      <c r="Y2" s="17"/>
      <c r="Z2" s="17"/>
      <c r="AA2" s="18"/>
    </row>
    <row r="3">
      <c r="A3" s="70"/>
      <c r="B3" s="71"/>
      <c r="C3" s="72"/>
      <c r="D3" s="73" t="s">
        <v>140</v>
      </c>
      <c r="E3" s="74" t="s">
        <v>141</v>
      </c>
      <c r="F3" s="75" t="s">
        <v>142</v>
      </c>
      <c r="G3" s="76"/>
      <c r="H3" s="77" t="s">
        <v>140</v>
      </c>
      <c r="I3" s="78" t="s">
        <v>143</v>
      </c>
      <c r="J3" s="78" t="s">
        <v>144</v>
      </c>
      <c r="K3" s="78" t="s">
        <v>145</v>
      </c>
      <c r="L3" s="76"/>
      <c r="M3" s="79" t="s">
        <v>146</v>
      </c>
      <c r="N3" s="80" t="s">
        <v>147</v>
      </c>
      <c r="O3" s="79" t="s">
        <v>148</v>
      </c>
      <c r="P3" s="81" t="s">
        <v>149</v>
      </c>
      <c r="Q3" s="60"/>
      <c r="R3" s="82" t="s">
        <v>150</v>
      </c>
      <c r="S3" s="83" t="s">
        <v>151</v>
      </c>
      <c r="T3" s="83" t="s">
        <v>152</v>
      </c>
      <c r="U3" s="83" t="s">
        <v>153</v>
      </c>
      <c r="V3" s="83" t="s">
        <v>154</v>
      </c>
      <c r="W3" s="83" t="s">
        <v>155</v>
      </c>
      <c r="X3" s="83" t="s">
        <v>156</v>
      </c>
      <c r="Y3" s="83" t="s">
        <v>157</v>
      </c>
      <c r="Z3" s="83" t="s">
        <v>158</v>
      </c>
      <c r="AA3" s="83" t="s">
        <v>159</v>
      </c>
    </row>
    <row r="4">
      <c r="A4" s="84" t="s">
        <v>160</v>
      </c>
      <c r="B4" s="85">
        <f>sum(K4:K54)</f>
        <v>2483.07</v>
      </c>
      <c r="C4" s="86"/>
      <c r="D4" s="87">
        <v>44074.0</v>
      </c>
      <c r="E4" s="88">
        <f>87-19.89</f>
        <v>67.11</v>
      </c>
      <c r="F4" s="89">
        <f t="shared" ref="F4:F54" si="1">E4*37</f>
        <v>2483.07</v>
      </c>
      <c r="G4" s="56"/>
      <c r="H4" s="90">
        <v>44085.0</v>
      </c>
      <c r="I4" s="24" t="s">
        <v>161</v>
      </c>
      <c r="J4" s="91"/>
      <c r="K4" s="92">
        <f>F4+F5+F6+F7+F8+F9</f>
        <v>2483.07</v>
      </c>
      <c r="L4" s="56"/>
      <c r="M4" s="93">
        <v>43810.0</v>
      </c>
      <c r="N4" s="94" t="s">
        <v>179</v>
      </c>
      <c r="O4" s="95" t="s">
        <v>204</v>
      </c>
      <c r="P4" s="92">
        <v>4795.0</v>
      </c>
      <c r="Q4" s="60"/>
      <c r="R4" s="96" t="s">
        <v>164</v>
      </c>
      <c r="S4" s="91"/>
      <c r="T4" s="91"/>
      <c r="U4" s="97"/>
      <c r="V4" s="91"/>
      <c r="W4" s="91"/>
      <c r="X4" s="91"/>
      <c r="Y4" s="91"/>
      <c r="Z4" s="91"/>
      <c r="AA4" s="91"/>
    </row>
    <row r="5">
      <c r="A5" s="98" t="s">
        <v>165</v>
      </c>
      <c r="B5" s="85">
        <f>sum(P4:P54)</f>
        <v>8842.25</v>
      </c>
      <c r="C5" s="99"/>
      <c r="D5" s="100"/>
      <c r="E5" s="101"/>
      <c r="F5" s="89">
        <f t="shared" si="1"/>
        <v>0</v>
      </c>
      <c r="G5" s="56"/>
      <c r="H5" s="90"/>
      <c r="I5" s="24" t="s">
        <v>161</v>
      </c>
      <c r="J5" s="91"/>
      <c r="K5" s="102">
        <f>F10+F11+F12+F13+F14+F15</f>
        <v>0</v>
      </c>
      <c r="L5" s="56"/>
      <c r="M5" s="93">
        <v>43903.0</v>
      </c>
      <c r="N5" s="94" t="s">
        <v>179</v>
      </c>
      <c r="O5" s="95" t="s">
        <v>205</v>
      </c>
      <c r="P5" s="92">
        <v>1951.5</v>
      </c>
      <c r="Q5" s="60"/>
      <c r="R5" s="103" t="s">
        <v>168</v>
      </c>
      <c r="S5" s="91"/>
      <c r="T5" s="91"/>
      <c r="U5" s="97"/>
      <c r="V5" s="91"/>
      <c r="W5" s="91"/>
      <c r="X5" s="91"/>
      <c r="Y5" s="91"/>
      <c r="Z5" s="91"/>
      <c r="AA5" s="91"/>
    </row>
    <row r="6">
      <c r="A6" s="104" t="s">
        <v>169</v>
      </c>
      <c r="B6" s="85">
        <f>B5-B4</f>
        <v>6359.18</v>
      </c>
      <c r="C6" s="105"/>
      <c r="D6" s="100"/>
      <c r="E6" s="101"/>
      <c r="F6" s="89">
        <f t="shared" si="1"/>
        <v>0</v>
      </c>
      <c r="G6" s="56"/>
      <c r="H6" s="90"/>
      <c r="I6" s="24"/>
      <c r="J6" s="91"/>
      <c r="K6" s="102"/>
      <c r="L6" s="56"/>
      <c r="M6" s="106">
        <v>43923.0</v>
      </c>
      <c r="N6" s="94" t="s">
        <v>179</v>
      </c>
      <c r="O6" s="95" t="s">
        <v>206</v>
      </c>
      <c r="P6" s="92">
        <v>270.25</v>
      </c>
      <c r="Q6" s="60"/>
      <c r="R6" s="107" t="s">
        <v>170</v>
      </c>
      <c r="S6" s="91"/>
      <c r="T6" s="91"/>
      <c r="U6" s="97"/>
      <c r="V6" s="91"/>
      <c r="W6" s="91"/>
      <c r="X6" s="91"/>
      <c r="Y6" s="91"/>
      <c r="Z6" s="91"/>
      <c r="AA6" s="91"/>
    </row>
    <row r="7">
      <c r="A7" s="108" t="s">
        <v>171</v>
      </c>
      <c r="B7" s="109">
        <f>B6/B5</f>
        <v>0.7191812039</v>
      </c>
      <c r="C7" s="105"/>
      <c r="D7" s="100"/>
      <c r="E7" s="101"/>
      <c r="F7" s="89">
        <f t="shared" si="1"/>
        <v>0</v>
      </c>
      <c r="G7" s="56"/>
      <c r="H7" s="97"/>
      <c r="I7" s="91"/>
      <c r="J7" s="91"/>
      <c r="K7" s="110"/>
      <c r="L7" s="56"/>
      <c r="M7" s="106">
        <v>44008.0</v>
      </c>
      <c r="N7" s="94" t="s">
        <v>179</v>
      </c>
      <c r="O7" s="95" t="s">
        <v>207</v>
      </c>
      <c r="P7" s="92">
        <v>1614.25</v>
      </c>
      <c r="Q7" s="60"/>
      <c r="R7" s="111" t="s">
        <v>172</v>
      </c>
      <c r="S7" s="91"/>
      <c r="T7" s="91"/>
      <c r="U7" s="97"/>
      <c r="V7" s="91"/>
      <c r="W7" s="91"/>
      <c r="X7" s="91"/>
      <c r="Y7" s="91"/>
      <c r="Z7" s="91"/>
      <c r="AA7" s="91"/>
    </row>
    <row r="8">
      <c r="A8" s="112" t="s">
        <v>173</v>
      </c>
      <c r="B8" s="113">
        <v>87.0</v>
      </c>
      <c r="C8" s="105"/>
      <c r="D8" s="100"/>
      <c r="E8" s="101"/>
      <c r="F8" s="89">
        <f t="shared" si="1"/>
        <v>0</v>
      </c>
      <c r="G8" s="56"/>
      <c r="H8" s="97"/>
      <c r="I8" s="91"/>
      <c r="J8" s="91"/>
      <c r="K8" s="110"/>
      <c r="L8" s="56"/>
      <c r="M8" s="106">
        <v>44082.0</v>
      </c>
      <c r="N8" s="94" t="s">
        <v>179</v>
      </c>
      <c r="O8" s="95" t="s">
        <v>208</v>
      </c>
      <c r="P8" s="92">
        <v>211.25</v>
      </c>
      <c r="Q8" s="60"/>
      <c r="R8" s="91"/>
      <c r="S8" s="91"/>
      <c r="T8" s="91"/>
      <c r="U8" s="97"/>
      <c r="V8" s="91"/>
      <c r="W8" s="91"/>
      <c r="X8" s="91"/>
      <c r="Y8" s="91"/>
      <c r="Z8" s="91"/>
      <c r="AA8" s="91"/>
    </row>
    <row r="9">
      <c r="A9" s="114" t="s">
        <v>174</v>
      </c>
      <c r="B9" s="115">
        <f>sum(E4:E54)</f>
        <v>67.11</v>
      </c>
      <c r="C9" s="105"/>
      <c r="D9" s="100"/>
      <c r="E9" s="101"/>
      <c r="F9" s="89">
        <f t="shared" si="1"/>
        <v>0</v>
      </c>
      <c r="G9" s="56"/>
      <c r="H9" s="97"/>
      <c r="I9" s="91"/>
      <c r="J9" s="91"/>
      <c r="K9" s="102"/>
      <c r="L9" s="56"/>
      <c r="M9" s="116"/>
      <c r="N9" s="91"/>
      <c r="O9" s="91"/>
      <c r="P9" s="102"/>
      <c r="Q9" s="60"/>
      <c r="R9" s="91"/>
      <c r="S9" s="91"/>
      <c r="T9" s="91"/>
      <c r="U9" s="97"/>
      <c r="V9" s="91"/>
      <c r="W9" s="91"/>
      <c r="X9" s="91"/>
      <c r="Y9" s="91"/>
      <c r="Z9" s="91"/>
      <c r="AA9" s="91"/>
    </row>
    <row r="10">
      <c r="A10" s="117" t="s">
        <v>175</v>
      </c>
      <c r="B10" s="118">
        <f>B8-B9</f>
        <v>19.89</v>
      </c>
      <c r="C10" s="105"/>
      <c r="D10" s="100"/>
      <c r="E10" s="101"/>
      <c r="F10" s="89">
        <f t="shared" si="1"/>
        <v>0</v>
      </c>
      <c r="G10" s="56"/>
      <c r="H10" s="97"/>
      <c r="I10" s="91"/>
      <c r="J10" s="91"/>
      <c r="K10" s="110"/>
      <c r="L10" s="56"/>
      <c r="M10" s="116"/>
      <c r="N10" s="91"/>
      <c r="O10" s="91"/>
      <c r="P10" s="110"/>
      <c r="Q10" s="60"/>
      <c r="R10" s="91"/>
      <c r="S10" s="91"/>
      <c r="T10" s="91"/>
      <c r="U10" s="97"/>
      <c r="V10" s="91"/>
      <c r="W10" s="91"/>
      <c r="X10" s="91"/>
      <c r="Y10" s="91"/>
      <c r="Z10" s="91"/>
      <c r="AA10" s="91"/>
    </row>
    <row r="11">
      <c r="A11" s="119"/>
      <c r="B11" s="119"/>
      <c r="C11" s="105"/>
      <c r="D11" s="100"/>
      <c r="E11" s="101"/>
      <c r="F11" s="89">
        <f t="shared" si="1"/>
        <v>0</v>
      </c>
      <c r="G11" s="56"/>
      <c r="H11" s="97"/>
      <c r="I11" s="91"/>
      <c r="J11" s="91"/>
      <c r="K11" s="102"/>
      <c r="L11" s="56"/>
      <c r="M11" s="116"/>
      <c r="N11" s="91"/>
      <c r="O11" s="91"/>
      <c r="P11" s="102"/>
      <c r="Q11" s="60"/>
      <c r="R11" s="119"/>
      <c r="S11" s="91"/>
      <c r="T11" s="91"/>
      <c r="U11" s="97"/>
      <c r="V11" s="91"/>
      <c r="W11" s="91"/>
      <c r="X11" s="91"/>
      <c r="Y11" s="91"/>
      <c r="Z11" s="91"/>
      <c r="AA11" s="91"/>
    </row>
    <row r="12">
      <c r="A12" s="119"/>
      <c r="B12" s="119"/>
      <c r="C12" s="105"/>
      <c r="D12" s="100"/>
      <c r="E12" s="101"/>
      <c r="F12" s="89">
        <f t="shared" si="1"/>
        <v>0</v>
      </c>
      <c r="G12" s="56"/>
      <c r="H12" s="97"/>
      <c r="I12" s="91"/>
      <c r="J12" s="91"/>
      <c r="K12" s="102"/>
      <c r="L12" s="56"/>
      <c r="M12" s="116"/>
      <c r="N12" s="91"/>
      <c r="O12" s="91"/>
      <c r="P12" s="102"/>
      <c r="Q12" s="60"/>
      <c r="R12" s="91"/>
      <c r="S12" s="91"/>
      <c r="T12" s="91"/>
      <c r="U12" s="97"/>
      <c r="V12" s="91"/>
      <c r="W12" s="91"/>
      <c r="X12" s="91"/>
      <c r="Y12" s="91"/>
      <c r="Z12" s="91"/>
      <c r="AA12" s="91"/>
    </row>
    <row r="13">
      <c r="A13" s="91"/>
      <c r="B13" s="120"/>
      <c r="C13" s="105"/>
      <c r="D13" s="100"/>
      <c r="E13" s="101"/>
      <c r="F13" s="89">
        <f t="shared" si="1"/>
        <v>0</v>
      </c>
      <c r="G13" s="56"/>
      <c r="H13" s="97"/>
      <c r="I13" s="91"/>
      <c r="J13" s="91"/>
      <c r="K13" s="102"/>
      <c r="L13" s="56"/>
      <c r="M13" s="116"/>
      <c r="N13" s="91"/>
      <c r="O13" s="91"/>
      <c r="P13" s="102"/>
      <c r="Q13" s="60"/>
      <c r="R13" s="91"/>
      <c r="S13" s="91"/>
      <c r="T13" s="91"/>
      <c r="U13" s="97"/>
      <c r="V13" s="91"/>
      <c r="W13" s="91"/>
      <c r="X13" s="91"/>
      <c r="Y13" s="91"/>
      <c r="Z13" s="91"/>
      <c r="AA13" s="91"/>
    </row>
    <row r="14">
      <c r="A14" s="91"/>
      <c r="B14" s="120"/>
      <c r="C14" s="105"/>
      <c r="D14" s="100"/>
      <c r="E14" s="101"/>
      <c r="F14" s="89">
        <f t="shared" si="1"/>
        <v>0</v>
      </c>
      <c r="G14" s="56"/>
      <c r="H14" s="97"/>
      <c r="I14" s="91"/>
      <c r="J14" s="91"/>
      <c r="K14" s="91"/>
      <c r="L14" s="56"/>
      <c r="M14" s="116"/>
      <c r="N14" s="91"/>
      <c r="O14" s="91"/>
      <c r="P14" s="102"/>
      <c r="Q14" s="60"/>
      <c r="R14" s="91"/>
      <c r="S14" s="91"/>
      <c r="T14" s="91"/>
      <c r="U14" s="97"/>
      <c r="V14" s="91"/>
      <c r="W14" s="91"/>
      <c r="X14" s="91"/>
      <c r="Y14" s="91"/>
      <c r="Z14" s="91"/>
      <c r="AA14" s="91"/>
    </row>
    <row r="15">
      <c r="A15" s="91"/>
      <c r="B15" s="91"/>
      <c r="C15" s="105"/>
      <c r="D15" s="100"/>
      <c r="E15" s="101"/>
      <c r="F15" s="89">
        <f t="shared" si="1"/>
        <v>0</v>
      </c>
      <c r="G15" s="56"/>
      <c r="H15" s="97"/>
      <c r="I15" s="91"/>
      <c r="J15" s="91"/>
      <c r="K15" s="91"/>
      <c r="L15" s="56"/>
      <c r="M15" s="116"/>
      <c r="N15" s="91"/>
      <c r="O15" s="91"/>
      <c r="P15" s="102"/>
      <c r="Q15" s="60"/>
      <c r="R15" s="91"/>
      <c r="S15" s="91"/>
      <c r="T15" s="91"/>
      <c r="U15" s="97"/>
      <c r="V15" s="91"/>
      <c r="W15" s="91"/>
      <c r="X15" s="91"/>
      <c r="Y15" s="91"/>
      <c r="Z15" s="91"/>
      <c r="AA15" s="91"/>
    </row>
    <row r="16">
      <c r="A16" s="91"/>
      <c r="B16" s="91"/>
      <c r="C16" s="105"/>
      <c r="D16" s="100"/>
      <c r="E16" s="101"/>
      <c r="F16" s="89">
        <f t="shared" si="1"/>
        <v>0</v>
      </c>
      <c r="G16" s="56"/>
      <c r="H16" s="97"/>
      <c r="I16" s="91"/>
      <c r="J16" s="91"/>
      <c r="K16" s="110"/>
      <c r="L16" s="56"/>
      <c r="M16" s="116"/>
      <c r="N16" s="91"/>
      <c r="O16" s="91"/>
      <c r="P16" s="110"/>
      <c r="Q16" s="60"/>
      <c r="R16" s="91"/>
      <c r="S16" s="91"/>
      <c r="T16" s="91"/>
      <c r="U16" s="91"/>
      <c r="V16" s="91"/>
      <c r="W16" s="91"/>
      <c r="X16" s="91"/>
      <c r="Y16" s="91"/>
      <c r="Z16" s="91"/>
      <c r="AA16" s="91"/>
    </row>
    <row r="17">
      <c r="A17" s="91"/>
      <c r="B17" s="91"/>
      <c r="C17" s="105"/>
      <c r="D17" s="100"/>
      <c r="E17" s="101"/>
      <c r="F17" s="89">
        <f t="shared" si="1"/>
        <v>0</v>
      </c>
      <c r="G17" s="56"/>
      <c r="H17" s="97"/>
      <c r="I17" s="91"/>
      <c r="J17" s="91"/>
      <c r="K17" s="91"/>
      <c r="L17" s="56"/>
      <c r="M17" s="97"/>
      <c r="N17" s="91"/>
      <c r="O17" s="91"/>
      <c r="P17" s="102"/>
      <c r="Q17" s="60"/>
      <c r="R17" s="91"/>
      <c r="S17" s="91"/>
      <c r="T17" s="91"/>
      <c r="U17" s="91"/>
      <c r="V17" s="91"/>
      <c r="W17" s="91"/>
      <c r="X17" s="91"/>
      <c r="Y17" s="91"/>
      <c r="Z17" s="91"/>
      <c r="AA17" s="91"/>
    </row>
    <row r="18">
      <c r="A18" s="91"/>
      <c r="B18" s="91"/>
      <c r="C18" s="105"/>
      <c r="D18" s="100"/>
      <c r="E18" s="101"/>
      <c r="F18" s="89">
        <f t="shared" si="1"/>
        <v>0</v>
      </c>
      <c r="G18" s="56"/>
      <c r="H18" s="97"/>
      <c r="I18" s="91"/>
      <c r="J18" s="91"/>
      <c r="K18" s="110"/>
      <c r="L18" s="56"/>
      <c r="M18" s="97"/>
      <c r="N18" s="91"/>
      <c r="O18" s="91"/>
      <c r="P18" s="110"/>
      <c r="Q18" s="60"/>
      <c r="R18" s="91"/>
      <c r="S18" s="91"/>
      <c r="T18" s="91"/>
      <c r="U18" s="91"/>
      <c r="V18" s="91"/>
      <c r="W18" s="91"/>
      <c r="X18" s="91"/>
      <c r="Y18" s="91"/>
      <c r="Z18" s="91"/>
      <c r="AA18" s="91"/>
    </row>
    <row r="19">
      <c r="A19" s="91"/>
      <c r="B19" s="91"/>
      <c r="C19" s="105"/>
      <c r="D19" s="100"/>
      <c r="E19" s="101"/>
      <c r="F19" s="89">
        <f t="shared" si="1"/>
        <v>0</v>
      </c>
      <c r="G19" s="56"/>
      <c r="H19" s="97"/>
      <c r="I19" s="91"/>
      <c r="J19" s="91"/>
      <c r="K19" s="102"/>
      <c r="L19" s="56"/>
      <c r="M19" s="97"/>
      <c r="N19" s="91"/>
      <c r="O19" s="91"/>
      <c r="P19" s="102"/>
      <c r="Q19" s="60"/>
      <c r="R19" s="91"/>
      <c r="S19" s="91"/>
      <c r="T19" s="91"/>
      <c r="U19" s="91"/>
      <c r="V19" s="91"/>
      <c r="W19" s="91"/>
      <c r="X19" s="91"/>
      <c r="Y19" s="91"/>
      <c r="Z19" s="91"/>
      <c r="AA19" s="91"/>
    </row>
    <row r="20">
      <c r="A20" s="91"/>
      <c r="B20" s="91"/>
      <c r="C20" s="105"/>
      <c r="D20" s="100"/>
      <c r="E20" s="101"/>
      <c r="F20" s="89">
        <f t="shared" si="1"/>
        <v>0</v>
      </c>
      <c r="G20" s="56"/>
      <c r="H20" s="97"/>
      <c r="I20" s="91"/>
      <c r="J20" s="91"/>
      <c r="K20" s="102"/>
      <c r="L20" s="56"/>
      <c r="M20" s="97"/>
      <c r="N20" s="91"/>
      <c r="O20" s="91"/>
      <c r="P20" s="102"/>
      <c r="Q20" s="60"/>
      <c r="R20" s="91"/>
      <c r="S20" s="91"/>
      <c r="T20" s="91"/>
      <c r="U20" s="91"/>
      <c r="V20" s="91"/>
      <c r="W20" s="91"/>
      <c r="X20" s="91"/>
      <c r="Y20" s="91"/>
      <c r="Z20" s="91"/>
      <c r="AA20" s="91"/>
    </row>
    <row r="21">
      <c r="A21" s="91"/>
      <c r="B21" s="91"/>
      <c r="C21" s="105"/>
      <c r="D21" s="121"/>
      <c r="E21" s="91"/>
      <c r="F21" s="89">
        <f t="shared" si="1"/>
        <v>0</v>
      </c>
      <c r="G21" s="56"/>
      <c r="H21" s="97"/>
      <c r="I21" s="91"/>
      <c r="J21" s="91"/>
      <c r="K21" s="91"/>
      <c r="L21" s="56"/>
      <c r="M21" s="97"/>
      <c r="N21" s="91"/>
      <c r="O21" s="91"/>
      <c r="P21" s="110"/>
      <c r="Q21" s="60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>
      <c r="A22" s="91"/>
      <c r="B22" s="91"/>
      <c r="C22" s="105"/>
      <c r="D22" s="91"/>
      <c r="E22" s="91"/>
      <c r="F22" s="89">
        <f t="shared" si="1"/>
        <v>0</v>
      </c>
      <c r="G22" s="56"/>
      <c r="H22" s="97"/>
      <c r="I22" s="91"/>
      <c r="J22" s="91"/>
      <c r="K22" s="110"/>
      <c r="L22" s="56"/>
      <c r="M22" s="97"/>
      <c r="N22" s="91"/>
      <c r="O22" s="91"/>
      <c r="P22" s="110"/>
      <c r="Q22" s="60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>
      <c r="A23" s="91"/>
      <c r="B23" s="91"/>
      <c r="C23" s="105"/>
      <c r="D23" s="91"/>
      <c r="E23" s="91"/>
      <c r="F23" s="89">
        <f t="shared" si="1"/>
        <v>0</v>
      </c>
      <c r="G23" s="56"/>
      <c r="H23" s="97"/>
      <c r="I23" s="91"/>
      <c r="J23" s="91"/>
      <c r="K23" s="110"/>
      <c r="L23" s="56"/>
      <c r="M23" s="97"/>
      <c r="N23" s="91"/>
      <c r="O23" s="91"/>
      <c r="P23" s="110"/>
      <c r="Q23" s="60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>
      <c r="A24" s="91"/>
      <c r="B24" s="91"/>
      <c r="C24" s="105"/>
      <c r="D24" s="91"/>
      <c r="E24" s="91"/>
      <c r="F24" s="89">
        <f t="shared" si="1"/>
        <v>0</v>
      </c>
      <c r="G24" s="56"/>
      <c r="H24" s="97"/>
      <c r="I24" s="91"/>
      <c r="J24" s="91"/>
      <c r="K24" s="91"/>
      <c r="L24" s="56"/>
      <c r="M24" s="97"/>
      <c r="N24" s="91"/>
      <c r="O24" s="91"/>
      <c r="P24" s="102"/>
      <c r="Q24" s="60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>
      <c r="A25" s="91"/>
      <c r="B25" s="91"/>
      <c r="C25" s="105"/>
      <c r="D25" s="91"/>
      <c r="E25" s="91"/>
      <c r="F25" s="89">
        <f t="shared" si="1"/>
        <v>0</v>
      </c>
      <c r="G25" s="56"/>
      <c r="H25" s="97"/>
      <c r="I25" s="91"/>
      <c r="J25" s="91"/>
      <c r="K25" s="102"/>
      <c r="L25" s="56"/>
      <c r="M25" s="97"/>
      <c r="N25" s="91"/>
      <c r="O25" s="91"/>
      <c r="P25" s="102"/>
      <c r="Q25" s="60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>
      <c r="A26" s="91"/>
      <c r="B26" s="91"/>
      <c r="C26" s="105"/>
      <c r="D26" s="91"/>
      <c r="E26" s="91"/>
      <c r="F26" s="89">
        <f t="shared" si="1"/>
        <v>0</v>
      </c>
      <c r="G26" s="56"/>
      <c r="H26" s="97"/>
      <c r="I26" s="91"/>
      <c r="J26" s="91"/>
      <c r="K26" s="110"/>
      <c r="L26" s="56"/>
      <c r="M26" s="97"/>
      <c r="N26" s="91"/>
      <c r="O26" s="91"/>
      <c r="P26" s="110"/>
      <c r="Q26" s="60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>
      <c r="A27" s="91"/>
      <c r="B27" s="91"/>
      <c r="C27" s="105"/>
      <c r="D27" s="91"/>
      <c r="E27" s="91"/>
      <c r="F27" s="89">
        <f t="shared" si="1"/>
        <v>0</v>
      </c>
      <c r="G27" s="56"/>
      <c r="H27" s="97"/>
      <c r="I27" s="91"/>
      <c r="J27" s="91"/>
      <c r="K27" s="102"/>
      <c r="L27" s="56"/>
      <c r="M27" s="97"/>
      <c r="N27" s="91"/>
      <c r="O27" s="91"/>
      <c r="P27" s="102"/>
      <c r="Q27" s="60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>
      <c r="A28" s="91"/>
      <c r="B28" s="91"/>
      <c r="C28" s="105"/>
      <c r="D28" s="91"/>
      <c r="E28" s="91"/>
      <c r="F28" s="89">
        <f t="shared" si="1"/>
        <v>0</v>
      </c>
      <c r="G28" s="56"/>
      <c r="H28" s="97"/>
      <c r="I28" s="91"/>
      <c r="J28" s="91"/>
      <c r="K28" s="102"/>
      <c r="L28" s="56"/>
      <c r="M28" s="97"/>
      <c r="N28" s="91"/>
      <c r="O28" s="91"/>
      <c r="P28" s="102"/>
      <c r="Q28" s="60"/>
      <c r="R28" s="119"/>
      <c r="S28" s="91"/>
      <c r="T28" s="91"/>
      <c r="U28" s="91"/>
      <c r="V28" s="91"/>
      <c r="W28" s="91"/>
      <c r="X28" s="91"/>
      <c r="Y28" s="91"/>
      <c r="Z28" s="91"/>
      <c r="AA28" s="91"/>
    </row>
    <row r="29">
      <c r="A29" s="91"/>
      <c r="B29" s="91"/>
      <c r="C29" s="105"/>
      <c r="D29" s="91"/>
      <c r="E29" s="91"/>
      <c r="F29" s="89">
        <f t="shared" si="1"/>
        <v>0</v>
      </c>
      <c r="G29" s="56"/>
      <c r="H29" s="97"/>
      <c r="I29" s="91"/>
      <c r="J29" s="91"/>
      <c r="K29" s="110"/>
      <c r="L29" s="56"/>
      <c r="M29" s="97"/>
      <c r="N29" s="91"/>
      <c r="O29" s="91"/>
      <c r="P29" s="110"/>
      <c r="Q29" s="60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>
      <c r="A30" s="91"/>
      <c r="B30" s="91"/>
      <c r="C30" s="105"/>
      <c r="D30" s="91"/>
      <c r="E30" s="91"/>
      <c r="F30" s="89">
        <f t="shared" si="1"/>
        <v>0</v>
      </c>
      <c r="G30" s="56"/>
      <c r="H30" s="97"/>
      <c r="I30" s="91"/>
      <c r="J30" s="91"/>
      <c r="K30" s="102"/>
      <c r="L30" s="56"/>
      <c r="M30" s="97"/>
      <c r="N30" s="91"/>
      <c r="O30" s="91"/>
      <c r="P30" s="102"/>
      <c r="Q30" s="60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>
      <c r="A31" s="91"/>
      <c r="B31" s="91"/>
      <c r="C31" s="105"/>
      <c r="D31" s="91"/>
      <c r="E31" s="91"/>
      <c r="F31" s="89">
        <f t="shared" si="1"/>
        <v>0</v>
      </c>
      <c r="G31" s="56"/>
      <c r="H31" s="91"/>
      <c r="I31" s="91"/>
      <c r="J31" s="91"/>
      <c r="K31" s="91"/>
      <c r="L31" s="56"/>
      <c r="M31" s="91"/>
      <c r="N31" s="91"/>
      <c r="O31" s="91"/>
      <c r="P31" s="91"/>
      <c r="Q31" s="60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>
      <c r="A32" s="91"/>
      <c r="B32" s="91"/>
      <c r="C32" s="105"/>
      <c r="D32" s="91"/>
      <c r="E32" s="91"/>
      <c r="F32" s="89">
        <f t="shared" si="1"/>
        <v>0</v>
      </c>
      <c r="G32" s="56"/>
      <c r="H32" s="91"/>
      <c r="I32" s="91"/>
      <c r="J32" s="91"/>
      <c r="K32" s="91"/>
      <c r="L32" s="56"/>
      <c r="M32" s="91"/>
      <c r="N32" s="91"/>
      <c r="O32" s="91"/>
      <c r="P32" s="91"/>
      <c r="Q32" s="60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>
      <c r="A33" s="91"/>
      <c r="B33" s="91"/>
      <c r="C33" s="105"/>
      <c r="D33" s="91"/>
      <c r="E33" s="91"/>
      <c r="F33" s="89">
        <f t="shared" si="1"/>
        <v>0</v>
      </c>
      <c r="G33" s="56"/>
      <c r="H33" s="91"/>
      <c r="I33" s="91"/>
      <c r="J33" s="91"/>
      <c r="K33" s="91"/>
      <c r="L33" s="56"/>
      <c r="M33" s="91"/>
      <c r="N33" s="91"/>
      <c r="O33" s="91"/>
      <c r="P33" s="91"/>
      <c r="Q33" s="60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>
      <c r="A34" s="91"/>
      <c r="B34" s="91"/>
      <c r="C34" s="105"/>
      <c r="D34" s="91"/>
      <c r="E34" s="91"/>
      <c r="F34" s="89">
        <f t="shared" si="1"/>
        <v>0</v>
      </c>
      <c r="G34" s="56"/>
      <c r="H34" s="91"/>
      <c r="I34" s="91"/>
      <c r="J34" s="91"/>
      <c r="K34" s="91"/>
      <c r="L34" s="56"/>
      <c r="M34" s="91"/>
      <c r="N34" s="91"/>
      <c r="O34" s="91"/>
      <c r="P34" s="91"/>
      <c r="Q34" s="60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>
      <c r="A35" s="91"/>
      <c r="B35" s="91"/>
      <c r="C35" s="105"/>
      <c r="D35" s="91"/>
      <c r="E35" s="91"/>
      <c r="F35" s="89">
        <f t="shared" si="1"/>
        <v>0</v>
      </c>
      <c r="G35" s="56"/>
      <c r="H35" s="91"/>
      <c r="I35" s="91"/>
      <c r="J35" s="91"/>
      <c r="K35" s="91"/>
      <c r="L35" s="56"/>
      <c r="M35" s="91"/>
      <c r="N35" s="91"/>
      <c r="O35" s="91"/>
      <c r="P35" s="91"/>
      <c r="Q35" s="60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>
      <c r="A36" s="91"/>
      <c r="B36" s="91"/>
      <c r="C36" s="105"/>
      <c r="D36" s="91"/>
      <c r="E36" s="91"/>
      <c r="F36" s="89">
        <f t="shared" si="1"/>
        <v>0</v>
      </c>
      <c r="G36" s="56"/>
      <c r="H36" s="91"/>
      <c r="I36" s="91"/>
      <c r="J36" s="91"/>
      <c r="K36" s="91"/>
      <c r="L36" s="56"/>
      <c r="M36" s="91"/>
      <c r="N36" s="91"/>
      <c r="O36" s="91"/>
      <c r="P36" s="91"/>
      <c r="Q36" s="60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>
      <c r="A37" s="91"/>
      <c r="B37" s="91"/>
      <c r="C37" s="105"/>
      <c r="D37" s="91"/>
      <c r="E37" s="91"/>
      <c r="F37" s="89">
        <f t="shared" si="1"/>
        <v>0</v>
      </c>
      <c r="G37" s="56"/>
      <c r="H37" s="91"/>
      <c r="I37" s="91"/>
      <c r="J37" s="91"/>
      <c r="K37" s="91"/>
      <c r="L37" s="56"/>
      <c r="M37" s="91"/>
      <c r="N37" s="91"/>
      <c r="O37" s="91"/>
      <c r="P37" s="91"/>
      <c r="Q37" s="60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>
      <c r="A38" s="91"/>
      <c r="B38" s="91"/>
      <c r="C38" s="105"/>
      <c r="D38" s="91"/>
      <c r="E38" s="91"/>
      <c r="F38" s="89">
        <f t="shared" si="1"/>
        <v>0</v>
      </c>
      <c r="G38" s="56"/>
      <c r="H38" s="91"/>
      <c r="I38" s="91"/>
      <c r="J38" s="91"/>
      <c r="K38" s="91"/>
      <c r="L38" s="56"/>
      <c r="M38" s="91"/>
      <c r="N38" s="91"/>
      <c r="O38" s="91"/>
      <c r="P38" s="91"/>
      <c r="Q38" s="60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>
      <c r="A39" s="91"/>
      <c r="B39" s="91"/>
      <c r="C39" s="105"/>
      <c r="D39" s="91"/>
      <c r="E39" s="91"/>
      <c r="F39" s="89">
        <f t="shared" si="1"/>
        <v>0</v>
      </c>
      <c r="G39" s="56"/>
      <c r="H39" s="91"/>
      <c r="I39" s="91"/>
      <c r="J39" s="91"/>
      <c r="K39" s="91"/>
      <c r="L39" s="56"/>
      <c r="M39" s="91"/>
      <c r="N39" s="91"/>
      <c r="O39" s="91"/>
      <c r="P39" s="91"/>
      <c r="Q39" s="60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>
      <c r="A40" s="91"/>
      <c r="B40" s="91"/>
      <c r="C40" s="105"/>
      <c r="D40" s="91"/>
      <c r="E40" s="91"/>
      <c r="F40" s="89">
        <f t="shared" si="1"/>
        <v>0</v>
      </c>
      <c r="G40" s="56"/>
      <c r="H40" s="91"/>
      <c r="I40" s="91"/>
      <c r="J40" s="91"/>
      <c r="K40" s="91"/>
      <c r="L40" s="56"/>
      <c r="M40" s="91"/>
      <c r="N40" s="91"/>
      <c r="O40" s="91"/>
      <c r="P40" s="91"/>
      <c r="Q40" s="60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>
      <c r="A41" s="91"/>
      <c r="B41" s="91"/>
      <c r="C41" s="105"/>
      <c r="D41" s="91"/>
      <c r="E41" s="91"/>
      <c r="F41" s="89">
        <f t="shared" si="1"/>
        <v>0</v>
      </c>
      <c r="G41" s="56"/>
      <c r="H41" s="91"/>
      <c r="I41" s="91"/>
      <c r="J41" s="91"/>
      <c r="K41" s="91"/>
      <c r="L41" s="56"/>
      <c r="M41" s="91"/>
      <c r="N41" s="91"/>
      <c r="O41" s="91"/>
      <c r="P41" s="91"/>
      <c r="Q41" s="60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>
      <c r="A42" s="91"/>
      <c r="B42" s="91"/>
      <c r="C42" s="105"/>
      <c r="D42" s="91"/>
      <c r="E42" s="91"/>
      <c r="F42" s="89">
        <f t="shared" si="1"/>
        <v>0</v>
      </c>
      <c r="G42" s="56"/>
      <c r="H42" s="91"/>
      <c r="I42" s="91"/>
      <c r="J42" s="91"/>
      <c r="K42" s="91"/>
      <c r="L42" s="56"/>
      <c r="M42" s="91"/>
      <c r="N42" s="91"/>
      <c r="O42" s="91"/>
      <c r="P42" s="91"/>
      <c r="Q42" s="60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>
      <c r="A43" s="91"/>
      <c r="B43" s="91"/>
      <c r="C43" s="105"/>
      <c r="D43" s="91"/>
      <c r="E43" s="91"/>
      <c r="F43" s="89">
        <f t="shared" si="1"/>
        <v>0</v>
      </c>
      <c r="G43" s="56"/>
      <c r="H43" s="91"/>
      <c r="I43" s="91"/>
      <c r="J43" s="91"/>
      <c r="K43" s="91"/>
      <c r="L43" s="56"/>
      <c r="M43" s="91"/>
      <c r="N43" s="91"/>
      <c r="O43" s="91"/>
      <c r="P43" s="91"/>
      <c r="Q43" s="60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>
      <c r="A44" s="91"/>
      <c r="B44" s="91"/>
      <c r="C44" s="105"/>
      <c r="D44" s="91"/>
      <c r="E44" s="91"/>
      <c r="F44" s="89">
        <f t="shared" si="1"/>
        <v>0</v>
      </c>
      <c r="G44" s="56"/>
      <c r="H44" s="91"/>
      <c r="I44" s="91"/>
      <c r="J44" s="91"/>
      <c r="K44" s="91"/>
      <c r="L44" s="56"/>
      <c r="M44" s="91"/>
      <c r="N44" s="91"/>
      <c r="O44" s="91"/>
      <c r="P44" s="91"/>
      <c r="Q44" s="60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>
      <c r="A45" s="91"/>
      <c r="B45" s="91"/>
      <c r="C45" s="105"/>
      <c r="D45" s="91"/>
      <c r="E45" s="91"/>
      <c r="F45" s="89">
        <f t="shared" si="1"/>
        <v>0</v>
      </c>
      <c r="G45" s="56"/>
      <c r="H45" s="91"/>
      <c r="I45" s="91"/>
      <c r="J45" s="91"/>
      <c r="K45" s="91"/>
      <c r="L45" s="56"/>
      <c r="M45" s="91"/>
      <c r="N45" s="91"/>
      <c r="O45" s="91"/>
      <c r="P45" s="91"/>
      <c r="Q45" s="60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>
      <c r="A46" s="91"/>
      <c r="B46" s="91"/>
      <c r="C46" s="105"/>
      <c r="D46" s="91"/>
      <c r="E46" s="91"/>
      <c r="F46" s="89">
        <f t="shared" si="1"/>
        <v>0</v>
      </c>
      <c r="G46" s="56"/>
      <c r="H46" s="91"/>
      <c r="I46" s="91"/>
      <c r="J46" s="91"/>
      <c r="K46" s="91"/>
      <c r="L46" s="56"/>
      <c r="M46" s="91"/>
      <c r="N46" s="91"/>
      <c r="O46" s="91"/>
      <c r="P46" s="91"/>
      <c r="Q46" s="60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>
      <c r="A47" s="91"/>
      <c r="B47" s="91"/>
      <c r="C47" s="105"/>
      <c r="D47" s="91"/>
      <c r="E47" s="91"/>
      <c r="F47" s="89">
        <f t="shared" si="1"/>
        <v>0</v>
      </c>
      <c r="G47" s="56"/>
      <c r="H47" s="91"/>
      <c r="I47" s="91"/>
      <c r="J47" s="91"/>
      <c r="K47" s="91"/>
      <c r="L47" s="56"/>
      <c r="M47" s="91"/>
      <c r="N47" s="91"/>
      <c r="O47" s="91"/>
      <c r="P47" s="91"/>
      <c r="Q47" s="60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>
      <c r="A48" s="91"/>
      <c r="B48" s="91"/>
      <c r="C48" s="105"/>
      <c r="D48" s="91"/>
      <c r="E48" s="91"/>
      <c r="F48" s="89">
        <f t="shared" si="1"/>
        <v>0</v>
      </c>
      <c r="G48" s="56"/>
      <c r="H48" s="91"/>
      <c r="I48" s="91"/>
      <c r="J48" s="91"/>
      <c r="K48" s="91"/>
      <c r="L48" s="56"/>
      <c r="M48" s="91"/>
      <c r="N48" s="91"/>
      <c r="O48" s="91"/>
      <c r="P48" s="91"/>
      <c r="Q48" s="60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>
      <c r="A49" s="91"/>
      <c r="B49" s="91"/>
      <c r="C49" s="105"/>
      <c r="D49" s="91"/>
      <c r="E49" s="91"/>
      <c r="F49" s="89">
        <f t="shared" si="1"/>
        <v>0</v>
      </c>
      <c r="G49" s="56"/>
      <c r="H49" s="91"/>
      <c r="I49" s="91"/>
      <c r="J49" s="91"/>
      <c r="K49" s="91"/>
      <c r="L49" s="56"/>
      <c r="M49" s="91"/>
      <c r="N49" s="91"/>
      <c r="O49" s="91"/>
      <c r="P49" s="91"/>
      <c r="Q49" s="60"/>
      <c r="R49" s="91"/>
      <c r="S49" s="91"/>
      <c r="T49" s="91"/>
      <c r="U49" s="91"/>
      <c r="V49" s="91"/>
      <c r="W49" s="91"/>
      <c r="X49" s="91"/>
      <c r="Y49" s="91"/>
      <c r="Z49" s="91"/>
      <c r="AA49" s="91"/>
    </row>
    <row r="50">
      <c r="A50" s="91"/>
      <c r="B50" s="91"/>
      <c r="C50" s="105"/>
      <c r="D50" s="91"/>
      <c r="E50" s="91"/>
      <c r="F50" s="89">
        <f t="shared" si="1"/>
        <v>0</v>
      </c>
      <c r="G50" s="56"/>
      <c r="H50" s="91"/>
      <c r="I50" s="91"/>
      <c r="J50" s="91"/>
      <c r="K50" s="91"/>
      <c r="L50" s="56"/>
      <c r="M50" s="91"/>
      <c r="N50" s="91"/>
      <c r="O50" s="91"/>
      <c r="P50" s="91"/>
      <c r="Q50" s="60"/>
      <c r="R50" s="91"/>
      <c r="S50" s="91"/>
      <c r="T50" s="91"/>
      <c r="U50" s="91"/>
      <c r="V50" s="91"/>
      <c r="W50" s="91"/>
      <c r="X50" s="91"/>
      <c r="Y50" s="91"/>
      <c r="Z50" s="91"/>
      <c r="AA50" s="91"/>
    </row>
    <row r="51">
      <c r="A51" s="91"/>
      <c r="B51" s="91"/>
      <c r="C51" s="105"/>
      <c r="D51" s="91"/>
      <c r="E51" s="91"/>
      <c r="F51" s="89">
        <f t="shared" si="1"/>
        <v>0</v>
      </c>
      <c r="G51" s="56"/>
      <c r="H51" s="91"/>
      <c r="I51" s="91"/>
      <c r="J51" s="91"/>
      <c r="K51" s="91"/>
      <c r="L51" s="56"/>
      <c r="M51" s="91"/>
      <c r="N51" s="91"/>
      <c r="O51" s="91"/>
      <c r="P51" s="91"/>
      <c r="Q51" s="60"/>
      <c r="R51" s="91"/>
      <c r="S51" s="91"/>
      <c r="T51" s="91"/>
      <c r="U51" s="91"/>
      <c r="V51" s="91"/>
      <c r="W51" s="91"/>
      <c r="X51" s="91"/>
      <c r="Y51" s="91"/>
      <c r="Z51" s="91"/>
      <c r="AA51" s="91"/>
    </row>
    <row r="52">
      <c r="A52" s="91"/>
      <c r="B52" s="91"/>
      <c r="C52" s="105"/>
      <c r="D52" s="91"/>
      <c r="E52" s="91"/>
      <c r="F52" s="89">
        <f t="shared" si="1"/>
        <v>0</v>
      </c>
      <c r="G52" s="56"/>
      <c r="H52" s="91"/>
      <c r="I52" s="91"/>
      <c r="J52" s="91"/>
      <c r="K52" s="91"/>
      <c r="L52" s="56"/>
      <c r="M52" s="91"/>
      <c r="N52" s="91"/>
      <c r="O52" s="91"/>
      <c r="P52" s="91"/>
      <c r="Q52" s="60"/>
      <c r="R52" s="91"/>
      <c r="S52" s="91"/>
      <c r="T52" s="91"/>
      <c r="U52" s="91"/>
      <c r="V52" s="91"/>
      <c r="W52" s="91"/>
      <c r="X52" s="91"/>
      <c r="Y52" s="91"/>
      <c r="Z52" s="91"/>
      <c r="AA52" s="91"/>
    </row>
    <row r="53">
      <c r="A53" s="91"/>
      <c r="B53" s="91"/>
      <c r="C53" s="105"/>
      <c r="D53" s="91"/>
      <c r="E53" s="91"/>
      <c r="F53" s="89">
        <f t="shared" si="1"/>
        <v>0</v>
      </c>
      <c r="G53" s="56"/>
      <c r="H53" s="91"/>
      <c r="I53" s="91"/>
      <c r="J53" s="91"/>
      <c r="K53" s="91"/>
      <c r="L53" s="56"/>
      <c r="M53" s="91"/>
      <c r="N53" s="91"/>
      <c r="O53" s="91"/>
      <c r="P53" s="91"/>
      <c r="Q53" s="60"/>
      <c r="R53" s="91"/>
      <c r="S53" s="91"/>
      <c r="T53" s="91"/>
      <c r="U53" s="91"/>
      <c r="V53" s="91"/>
      <c r="W53" s="91"/>
      <c r="X53" s="91"/>
      <c r="Y53" s="91"/>
      <c r="Z53" s="91"/>
      <c r="AA53" s="91"/>
    </row>
    <row r="54">
      <c r="A54" s="91"/>
      <c r="B54" s="91"/>
      <c r="C54" s="105"/>
      <c r="D54" s="91"/>
      <c r="E54" s="91"/>
      <c r="F54" s="89">
        <f t="shared" si="1"/>
        <v>0</v>
      </c>
      <c r="G54" s="56"/>
      <c r="H54" s="91"/>
      <c r="I54" s="91"/>
      <c r="J54" s="91"/>
      <c r="K54" s="91"/>
      <c r="L54" s="56"/>
      <c r="M54" s="91"/>
      <c r="N54" s="91"/>
      <c r="O54" s="91"/>
      <c r="P54" s="91"/>
      <c r="Q54" s="60"/>
      <c r="R54" s="91"/>
      <c r="S54" s="91"/>
      <c r="T54" s="91"/>
      <c r="U54" s="91"/>
      <c r="V54" s="91"/>
      <c r="W54" s="91"/>
      <c r="X54" s="91"/>
      <c r="Y54" s="91"/>
      <c r="Z54" s="91"/>
      <c r="AA54" s="91"/>
    </row>
  </sheetData>
  <mergeCells count="6">
    <mergeCell ref="D1:E1"/>
    <mergeCell ref="A2:B3"/>
    <mergeCell ref="D2:F2"/>
    <mergeCell ref="H2:K2"/>
    <mergeCell ref="M2:P2"/>
    <mergeCell ref="R2:AA2"/>
  </mergeCells>
  <hyperlinks>
    <hyperlink r:id="rId2" ref="O4"/>
    <hyperlink r:id="rId3" ref="O5"/>
    <hyperlink r:id="rId4" ref="O6"/>
    <hyperlink r:id="rId5" ref="O7"/>
    <hyperlink r:id="rId6" ref="O8"/>
  </hyperlinks>
  <drawing r:id="rId7"/>
  <legacyDrawing r:id="rId8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14"/>
    <col customWidth="1" min="3" max="3" width="3.86"/>
    <col customWidth="1" min="4" max="4" width="7.86"/>
    <col customWidth="1" min="5" max="5" width="9.29"/>
    <col customWidth="1" min="7" max="7" width="4.0"/>
    <col customWidth="1" min="8" max="8" width="9.86"/>
    <col customWidth="1" min="9" max="9" width="14.43"/>
    <col customWidth="1" min="10" max="10" width="6.0"/>
    <col customWidth="1" min="11" max="11" width="8.57"/>
    <col customWidth="1" min="12" max="12" width="3.0"/>
    <col customWidth="1" min="13" max="13" width="10.29"/>
    <col customWidth="1" min="14" max="14" width="21.57"/>
    <col customWidth="1" min="15" max="15" width="13.71"/>
    <col customWidth="1" min="16" max="16" width="10.71"/>
    <col customWidth="1" min="17" max="17" width="4.14"/>
    <col customWidth="1" min="18" max="18" width="25.14"/>
    <col customWidth="1" min="19" max="19" width="10.14"/>
    <col customWidth="1" min="20" max="20" width="12.43"/>
    <col customWidth="1" min="21" max="21" width="12.14"/>
    <col customWidth="1" min="22" max="22" width="9.86"/>
    <col customWidth="1" min="23" max="23" width="5.71"/>
    <col customWidth="1" min="24" max="24" width="8.43"/>
    <col customWidth="1" min="25" max="25" width="9.86"/>
    <col customWidth="1" min="26" max="26" width="11.29"/>
    <col customWidth="1" min="27" max="27" width="19.43"/>
  </cols>
  <sheetData>
    <row r="1">
      <c r="A1" s="56"/>
      <c r="B1" s="56"/>
      <c r="C1" s="57"/>
      <c r="D1" s="58"/>
      <c r="E1" s="18"/>
      <c r="F1" s="59"/>
      <c r="G1" s="56"/>
      <c r="H1" s="56"/>
      <c r="I1" s="56"/>
      <c r="J1" s="56"/>
      <c r="K1" s="56"/>
      <c r="L1" s="56"/>
      <c r="M1" s="56"/>
      <c r="N1" s="56"/>
      <c r="O1" s="56"/>
      <c r="P1" s="139"/>
      <c r="Q1" s="60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>
      <c r="A2" s="61" t="s">
        <v>135</v>
      </c>
      <c r="B2" s="62"/>
      <c r="C2" s="63"/>
      <c r="D2" s="64" t="s">
        <v>136</v>
      </c>
      <c r="E2" s="17"/>
      <c r="F2" s="18"/>
      <c r="G2" s="65"/>
      <c r="H2" s="66" t="s">
        <v>137</v>
      </c>
      <c r="I2" s="17"/>
      <c r="J2" s="17"/>
      <c r="K2" s="17"/>
      <c r="L2" s="67"/>
      <c r="M2" s="68" t="s">
        <v>138</v>
      </c>
      <c r="N2" s="17"/>
      <c r="O2" s="17"/>
      <c r="P2" s="17"/>
      <c r="Q2" s="60"/>
      <c r="R2" s="69" t="s">
        <v>139</v>
      </c>
      <c r="S2" s="17"/>
      <c r="T2" s="17"/>
      <c r="U2" s="17"/>
      <c r="V2" s="17"/>
      <c r="W2" s="17"/>
      <c r="X2" s="17"/>
      <c r="Y2" s="17"/>
      <c r="Z2" s="17"/>
      <c r="AA2" s="18"/>
    </row>
    <row r="3">
      <c r="A3" s="70"/>
      <c r="B3" s="71"/>
      <c r="C3" s="72"/>
      <c r="D3" s="73" t="s">
        <v>140</v>
      </c>
      <c r="E3" s="74" t="s">
        <v>141</v>
      </c>
      <c r="F3" s="75" t="s">
        <v>142</v>
      </c>
      <c r="G3" s="76"/>
      <c r="H3" s="77" t="s">
        <v>140</v>
      </c>
      <c r="I3" s="78" t="s">
        <v>143</v>
      </c>
      <c r="J3" s="78" t="s">
        <v>144</v>
      </c>
      <c r="K3" s="78" t="s">
        <v>145</v>
      </c>
      <c r="L3" s="76"/>
      <c r="M3" s="79" t="s">
        <v>146</v>
      </c>
      <c r="N3" s="80" t="s">
        <v>147</v>
      </c>
      <c r="O3" s="79" t="s">
        <v>148</v>
      </c>
      <c r="P3" s="140" t="s">
        <v>149</v>
      </c>
      <c r="Q3" s="60"/>
      <c r="R3" s="82" t="s">
        <v>150</v>
      </c>
      <c r="S3" s="83" t="s">
        <v>151</v>
      </c>
      <c r="T3" s="83" t="s">
        <v>152</v>
      </c>
      <c r="U3" s="83" t="s">
        <v>153</v>
      </c>
      <c r="V3" s="83" t="s">
        <v>154</v>
      </c>
      <c r="W3" s="83" t="s">
        <v>155</v>
      </c>
      <c r="X3" s="83" t="s">
        <v>156</v>
      </c>
      <c r="Y3" s="83" t="s">
        <v>157</v>
      </c>
      <c r="Z3" s="83" t="s">
        <v>158</v>
      </c>
      <c r="AA3" s="83" t="s">
        <v>159</v>
      </c>
    </row>
    <row r="4">
      <c r="A4" s="84" t="s">
        <v>160</v>
      </c>
      <c r="B4" s="85">
        <f>sum(K4:K54)</f>
        <v>0</v>
      </c>
      <c r="C4" s="86"/>
      <c r="D4" s="87"/>
      <c r="E4" s="88"/>
      <c r="F4" s="89">
        <f t="shared" ref="F4:F54" si="1">E4*37</f>
        <v>0</v>
      </c>
      <c r="G4" s="56"/>
      <c r="H4" s="90">
        <v>44085.0</v>
      </c>
      <c r="I4" s="24" t="s">
        <v>161</v>
      </c>
      <c r="J4" s="91"/>
      <c r="K4" s="92">
        <f>E4*37</f>
        <v>0</v>
      </c>
      <c r="L4" s="56"/>
      <c r="M4" s="93">
        <v>43875.0</v>
      </c>
      <c r="N4" s="24" t="s">
        <v>179</v>
      </c>
      <c r="O4" s="95" t="s">
        <v>209</v>
      </c>
      <c r="P4" s="141">
        <f>1168.25+325.25</f>
        <v>1493.5</v>
      </c>
      <c r="Q4" s="60"/>
      <c r="R4" s="96" t="s">
        <v>164</v>
      </c>
      <c r="S4" s="91"/>
      <c r="T4" s="91"/>
      <c r="U4" s="97"/>
      <c r="V4" s="91"/>
      <c r="W4" s="91"/>
      <c r="X4" s="91"/>
      <c r="Y4" s="91"/>
      <c r="Z4" s="91"/>
      <c r="AA4" s="91"/>
    </row>
    <row r="5">
      <c r="A5" s="98" t="s">
        <v>165</v>
      </c>
      <c r="B5" s="85">
        <f>sum(P4:P54)</f>
        <v>10457.75</v>
      </c>
      <c r="C5" s="99"/>
      <c r="D5" s="100"/>
      <c r="E5" s="101"/>
      <c r="F5" s="89">
        <f t="shared" si="1"/>
        <v>0</v>
      </c>
      <c r="G5" s="56"/>
      <c r="H5" s="90"/>
      <c r="I5" s="24"/>
      <c r="J5" s="91"/>
      <c r="K5" s="102"/>
      <c r="L5" s="56"/>
      <c r="M5" s="93">
        <v>43538.0</v>
      </c>
      <c r="N5" s="24" t="s">
        <v>179</v>
      </c>
      <c r="O5" s="95" t="s">
        <v>210</v>
      </c>
      <c r="P5" s="141">
        <v>1227.5</v>
      </c>
      <c r="Q5" s="60"/>
      <c r="R5" s="103" t="s">
        <v>168</v>
      </c>
      <c r="S5" s="91"/>
      <c r="T5" s="91"/>
      <c r="U5" s="97"/>
      <c r="V5" s="91"/>
      <c r="W5" s="91"/>
      <c r="X5" s="91"/>
      <c r="Y5" s="91"/>
      <c r="Z5" s="91"/>
      <c r="AA5" s="91"/>
    </row>
    <row r="6">
      <c r="A6" s="104" t="s">
        <v>169</v>
      </c>
      <c r="B6" s="85">
        <f>B5-B4</f>
        <v>10457.75</v>
      </c>
      <c r="C6" s="105"/>
      <c r="D6" s="100"/>
      <c r="E6" s="101"/>
      <c r="F6" s="89">
        <f t="shared" si="1"/>
        <v>0</v>
      </c>
      <c r="G6" s="56"/>
      <c r="H6" s="90"/>
      <c r="I6" s="24"/>
      <c r="J6" s="91"/>
      <c r="K6" s="102"/>
      <c r="L6" s="56"/>
      <c r="M6" s="106">
        <v>43695.0</v>
      </c>
      <c r="N6" s="24" t="s">
        <v>179</v>
      </c>
      <c r="O6" s="95" t="s">
        <v>211</v>
      </c>
      <c r="P6" s="141">
        <v>1843.75</v>
      </c>
      <c r="Q6" s="60"/>
      <c r="R6" s="107" t="s">
        <v>170</v>
      </c>
      <c r="S6" s="91"/>
      <c r="T6" s="91"/>
      <c r="U6" s="97"/>
      <c r="V6" s="91"/>
      <c r="W6" s="91"/>
      <c r="X6" s="91"/>
      <c r="Y6" s="91"/>
      <c r="Z6" s="91"/>
      <c r="AA6" s="91"/>
    </row>
    <row r="7">
      <c r="A7" s="108" t="s">
        <v>171</v>
      </c>
      <c r="B7" s="109">
        <f>B6/B5</f>
        <v>1</v>
      </c>
      <c r="C7" s="105"/>
      <c r="D7" s="100"/>
      <c r="E7" s="101"/>
      <c r="F7" s="89">
        <f t="shared" si="1"/>
        <v>0</v>
      </c>
      <c r="G7" s="56"/>
      <c r="H7" s="97"/>
      <c r="I7" s="91"/>
      <c r="J7" s="91"/>
      <c r="K7" s="110"/>
      <c r="L7" s="56"/>
      <c r="M7" s="106"/>
      <c r="N7" s="24"/>
      <c r="O7" s="95"/>
      <c r="P7" s="141"/>
      <c r="Q7" s="60"/>
      <c r="R7" s="111" t="s">
        <v>172</v>
      </c>
      <c r="S7" s="91"/>
      <c r="T7" s="91"/>
      <c r="U7" s="97"/>
      <c r="V7" s="91"/>
      <c r="W7" s="91"/>
      <c r="X7" s="91"/>
      <c r="Y7" s="91"/>
      <c r="Z7" s="91"/>
      <c r="AA7" s="91"/>
    </row>
    <row r="8">
      <c r="A8" s="112" t="s">
        <v>173</v>
      </c>
      <c r="B8" s="113">
        <v>100.0</v>
      </c>
      <c r="C8" s="105"/>
      <c r="D8" s="100"/>
      <c r="E8" s="101"/>
      <c r="F8" s="89">
        <f t="shared" si="1"/>
        <v>0</v>
      </c>
      <c r="G8" s="56"/>
      <c r="H8" s="97"/>
      <c r="I8" s="91"/>
      <c r="J8" s="91"/>
      <c r="K8" s="110"/>
      <c r="L8" s="56"/>
      <c r="M8" s="106"/>
      <c r="N8" s="24"/>
      <c r="O8" s="95"/>
      <c r="P8" s="141"/>
      <c r="Q8" s="60"/>
      <c r="R8" s="91"/>
      <c r="S8" s="91"/>
      <c r="T8" s="91"/>
      <c r="U8" s="97"/>
      <c r="V8" s="91"/>
      <c r="W8" s="91"/>
      <c r="X8" s="91"/>
      <c r="Y8" s="91"/>
      <c r="Z8" s="91"/>
      <c r="AA8" s="91"/>
    </row>
    <row r="9">
      <c r="A9" s="114" t="s">
        <v>174</v>
      </c>
      <c r="B9" s="115">
        <f>sum(E4:E54)</f>
        <v>0</v>
      </c>
      <c r="C9" s="105"/>
      <c r="D9" s="100"/>
      <c r="E9" s="101"/>
      <c r="F9" s="89">
        <f t="shared" si="1"/>
        <v>0</v>
      </c>
      <c r="G9" s="56"/>
      <c r="H9" s="97"/>
      <c r="I9" s="91"/>
      <c r="J9" s="91"/>
      <c r="K9" s="102"/>
      <c r="L9" s="56"/>
      <c r="M9" s="116"/>
      <c r="N9" s="91"/>
      <c r="O9" s="91"/>
      <c r="P9" s="142"/>
      <c r="Q9" s="60"/>
      <c r="R9" s="91"/>
      <c r="S9" s="91"/>
      <c r="T9" s="91"/>
      <c r="U9" s="97"/>
      <c r="V9" s="91"/>
      <c r="W9" s="91"/>
      <c r="X9" s="91"/>
      <c r="Y9" s="91"/>
      <c r="Z9" s="91"/>
      <c r="AA9" s="91"/>
    </row>
    <row r="10">
      <c r="A10" s="117" t="s">
        <v>175</v>
      </c>
      <c r="B10" s="118">
        <f>B8-B9</f>
        <v>100</v>
      </c>
      <c r="C10" s="105"/>
      <c r="D10" s="100"/>
      <c r="E10" s="101"/>
      <c r="F10" s="89">
        <f t="shared" si="1"/>
        <v>0</v>
      </c>
      <c r="G10" s="56"/>
      <c r="H10" s="97"/>
      <c r="I10" s="91"/>
      <c r="J10" s="91"/>
      <c r="K10" s="110"/>
      <c r="L10" s="56"/>
      <c r="M10" s="116"/>
      <c r="N10" s="91"/>
      <c r="O10" s="91"/>
      <c r="P10" s="142"/>
      <c r="Q10" s="60"/>
      <c r="R10" s="91"/>
      <c r="S10" s="91"/>
      <c r="T10" s="91"/>
      <c r="U10" s="97"/>
      <c r="V10" s="91"/>
      <c r="W10" s="91"/>
      <c r="X10" s="91"/>
      <c r="Y10" s="91"/>
      <c r="Z10" s="91"/>
      <c r="AA10" s="91"/>
    </row>
    <row r="11">
      <c r="A11" s="119"/>
      <c r="B11" s="119"/>
      <c r="C11" s="105"/>
      <c r="D11" s="100"/>
      <c r="E11" s="101"/>
      <c r="F11" s="89">
        <f t="shared" si="1"/>
        <v>0</v>
      </c>
      <c r="G11" s="56"/>
      <c r="H11" s="97"/>
      <c r="I11" s="91"/>
      <c r="J11" s="91"/>
      <c r="K11" s="102"/>
      <c r="L11" s="56"/>
      <c r="M11" s="116"/>
      <c r="N11" s="91"/>
      <c r="O11" s="91"/>
      <c r="P11" s="142"/>
      <c r="Q11" s="60"/>
      <c r="R11" s="119"/>
      <c r="S11" s="91"/>
      <c r="T11" s="91"/>
      <c r="U11" s="97"/>
      <c r="V11" s="91"/>
      <c r="W11" s="91"/>
      <c r="X11" s="91"/>
      <c r="Y11" s="91"/>
      <c r="Z11" s="91"/>
      <c r="AA11" s="91"/>
    </row>
    <row r="12">
      <c r="A12" s="119"/>
      <c r="B12" s="119"/>
      <c r="C12" s="105"/>
      <c r="D12" s="100"/>
      <c r="E12" s="101"/>
      <c r="F12" s="89">
        <f t="shared" si="1"/>
        <v>0</v>
      </c>
      <c r="G12" s="56"/>
      <c r="H12" s="97"/>
      <c r="I12" s="91"/>
      <c r="J12" s="91"/>
      <c r="K12" s="102"/>
      <c r="L12" s="56"/>
      <c r="M12" s="143" t="s">
        <v>212</v>
      </c>
      <c r="N12" s="91"/>
      <c r="O12" s="91"/>
      <c r="P12" s="142"/>
      <c r="Q12" s="60"/>
      <c r="R12" s="91"/>
      <c r="S12" s="91"/>
      <c r="T12" s="91"/>
      <c r="U12" s="97"/>
      <c r="V12" s="91"/>
      <c r="W12" s="91"/>
      <c r="X12" s="91"/>
      <c r="Y12" s="91"/>
      <c r="Z12" s="91"/>
      <c r="AA12" s="91"/>
    </row>
    <row r="13">
      <c r="A13" s="91"/>
      <c r="B13" s="120"/>
      <c r="C13" s="105"/>
      <c r="D13" s="100"/>
      <c r="E13" s="101"/>
      <c r="F13" s="89">
        <f t="shared" si="1"/>
        <v>0</v>
      </c>
      <c r="G13" s="56"/>
      <c r="H13" s="97"/>
      <c r="I13" s="91"/>
      <c r="J13" s="91"/>
      <c r="K13" s="102"/>
      <c r="L13" s="56"/>
      <c r="M13" s="106">
        <v>43875.0</v>
      </c>
      <c r="N13" s="24" t="s">
        <v>213</v>
      </c>
      <c r="O13" s="95" t="s">
        <v>214</v>
      </c>
      <c r="P13" s="144">
        <v>1772.5</v>
      </c>
      <c r="Q13" s="60"/>
      <c r="R13" s="91"/>
      <c r="S13" s="91"/>
      <c r="T13" s="91"/>
      <c r="U13" s="97"/>
      <c r="V13" s="91"/>
      <c r="W13" s="91"/>
      <c r="X13" s="91"/>
      <c r="Y13" s="91"/>
      <c r="Z13" s="91"/>
      <c r="AA13" s="91"/>
    </row>
    <row r="14">
      <c r="A14" s="91"/>
      <c r="B14" s="120"/>
      <c r="C14" s="105"/>
      <c r="D14" s="100"/>
      <c r="E14" s="101"/>
      <c r="F14" s="89">
        <f t="shared" si="1"/>
        <v>0</v>
      </c>
      <c r="G14" s="56"/>
      <c r="H14" s="97"/>
      <c r="I14" s="91"/>
      <c r="J14" s="91"/>
      <c r="K14" s="91"/>
      <c r="L14" s="56"/>
      <c r="M14" s="106">
        <v>43937.0</v>
      </c>
      <c r="N14" s="24" t="s">
        <v>179</v>
      </c>
      <c r="O14" s="95" t="s">
        <v>215</v>
      </c>
      <c r="P14" s="144">
        <v>1641.0</v>
      </c>
      <c r="Q14" s="60"/>
      <c r="R14" s="91"/>
      <c r="S14" s="91"/>
      <c r="T14" s="91"/>
      <c r="U14" s="97"/>
      <c r="V14" s="91"/>
      <c r="W14" s="91"/>
      <c r="X14" s="91"/>
      <c r="Y14" s="91"/>
      <c r="Z14" s="91"/>
      <c r="AA14" s="91"/>
    </row>
    <row r="15">
      <c r="A15" s="91"/>
      <c r="B15" s="91"/>
      <c r="C15" s="105"/>
      <c r="D15" s="100"/>
      <c r="E15" s="101"/>
      <c r="F15" s="89">
        <f t="shared" si="1"/>
        <v>0</v>
      </c>
      <c r="G15" s="56"/>
      <c r="H15" s="97"/>
      <c r="I15" s="91"/>
      <c r="J15" s="91"/>
      <c r="K15" s="91"/>
      <c r="L15" s="56"/>
      <c r="M15" s="106">
        <v>44008.0</v>
      </c>
      <c r="N15" s="24" t="s">
        <v>179</v>
      </c>
      <c r="O15" s="95" t="s">
        <v>216</v>
      </c>
      <c r="P15" s="144">
        <v>1662.0</v>
      </c>
      <c r="Q15" s="60"/>
      <c r="R15" s="91"/>
      <c r="S15" s="91"/>
      <c r="T15" s="91"/>
      <c r="U15" s="97"/>
      <c r="V15" s="91"/>
      <c r="W15" s="91"/>
      <c r="X15" s="91"/>
      <c r="Y15" s="91"/>
      <c r="Z15" s="91"/>
      <c r="AA15" s="91"/>
    </row>
    <row r="16">
      <c r="A16" s="91"/>
      <c r="B16" s="91"/>
      <c r="C16" s="105"/>
      <c r="D16" s="100"/>
      <c r="E16" s="101"/>
      <c r="F16" s="89">
        <f t="shared" si="1"/>
        <v>0</v>
      </c>
      <c r="G16" s="56"/>
      <c r="H16" s="97"/>
      <c r="I16" s="91"/>
      <c r="J16" s="91"/>
      <c r="K16" s="110"/>
      <c r="L16" s="56"/>
      <c r="M16" s="106">
        <v>44082.0</v>
      </c>
      <c r="N16" s="24" t="s">
        <v>179</v>
      </c>
      <c r="O16" s="95" t="s">
        <v>217</v>
      </c>
      <c r="P16" s="144">
        <v>817.5</v>
      </c>
      <c r="Q16" s="60"/>
      <c r="R16" s="91"/>
      <c r="S16" s="91"/>
      <c r="T16" s="91"/>
      <c r="U16" s="91"/>
      <c r="V16" s="91"/>
      <c r="W16" s="91"/>
      <c r="X16" s="91"/>
      <c r="Y16" s="91"/>
      <c r="Z16" s="91"/>
      <c r="AA16" s="91"/>
    </row>
    <row r="17">
      <c r="A17" s="91"/>
      <c r="B17" s="91"/>
      <c r="C17" s="105"/>
      <c r="D17" s="100"/>
      <c r="E17" s="101"/>
      <c r="F17" s="89">
        <f t="shared" si="1"/>
        <v>0</v>
      </c>
      <c r="G17" s="56"/>
      <c r="H17" s="97"/>
      <c r="I17" s="91"/>
      <c r="J17" s="91"/>
      <c r="K17" s="91"/>
      <c r="L17" s="56"/>
      <c r="M17" s="97"/>
      <c r="N17" s="91"/>
      <c r="O17" s="91"/>
      <c r="P17" s="142"/>
      <c r="Q17" s="60"/>
      <c r="R17" s="91"/>
      <c r="S17" s="91"/>
      <c r="T17" s="91"/>
      <c r="U17" s="91"/>
      <c r="V17" s="91"/>
      <c r="W17" s="91"/>
      <c r="X17" s="91"/>
      <c r="Y17" s="91"/>
      <c r="Z17" s="91"/>
      <c r="AA17" s="91"/>
    </row>
    <row r="18">
      <c r="A18" s="91"/>
      <c r="B18" s="91"/>
      <c r="C18" s="105"/>
      <c r="D18" s="100"/>
      <c r="E18" s="101"/>
      <c r="F18" s="89">
        <f t="shared" si="1"/>
        <v>0</v>
      </c>
      <c r="G18" s="56"/>
      <c r="H18" s="97"/>
      <c r="I18" s="91"/>
      <c r="J18" s="91"/>
      <c r="K18" s="110"/>
      <c r="L18" s="56"/>
      <c r="M18" s="97"/>
      <c r="N18" s="91"/>
      <c r="O18" s="91"/>
      <c r="P18" s="142"/>
      <c r="Q18" s="60"/>
      <c r="R18" s="91"/>
      <c r="S18" s="91"/>
      <c r="T18" s="91"/>
      <c r="U18" s="91"/>
      <c r="V18" s="91"/>
      <c r="W18" s="91"/>
      <c r="X18" s="91"/>
      <c r="Y18" s="91"/>
      <c r="Z18" s="91"/>
      <c r="AA18" s="91"/>
    </row>
    <row r="19">
      <c r="A19" s="91"/>
      <c r="B19" s="91"/>
      <c r="C19" s="105"/>
      <c r="D19" s="100"/>
      <c r="E19" s="101"/>
      <c r="F19" s="89">
        <f t="shared" si="1"/>
        <v>0</v>
      </c>
      <c r="G19" s="56"/>
      <c r="H19" s="97"/>
      <c r="I19" s="91"/>
      <c r="J19" s="91"/>
      <c r="K19" s="102"/>
      <c r="L19" s="56"/>
      <c r="M19" s="24" t="s">
        <v>218</v>
      </c>
      <c r="N19" s="91"/>
      <c r="O19" s="91"/>
      <c r="P19" s="142"/>
      <c r="Q19" s="60"/>
      <c r="R19" s="91"/>
      <c r="S19" s="91"/>
      <c r="T19" s="91"/>
      <c r="U19" s="91"/>
      <c r="V19" s="91"/>
      <c r="W19" s="91"/>
      <c r="X19" s="91"/>
      <c r="Y19" s="91"/>
      <c r="Z19" s="91"/>
      <c r="AA19" s="91"/>
    </row>
    <row r="20">
      <c r="A20" s="91"/>
      <c r="B20" s="91"/>
      <c r="C20" s="105"/>
      <c r="D20" s="100"/>
      <c r="E20" s="101"/>
      <c r="F20" s="89">
        <f t="shared" si="1"/>
        <v>0</v>
      </c>
      <c r="G20" s="56"/>
      <c r="H20" s="97"/>
      <c r="I20" s="91"/>
      <c r="J20" s="91"/>
      <c r="K20" s="102"/>
      <c r="L20" s="56"/>
      <c r="M20" s="97"/>
      <c r="N20" s="91"/>
      <c r="O20" s="91"/>
      <c r="P20" s="142"/>
      <c r="Q20" s="60"/>
      <c r="R20" s="91"/>
      <c r="S20" s="91"/>
      <c r="T20" s="91"/>
      <c r="U20" s="91"/>
      <c r="V20" s="91"/>
      <c r="W20" s="91"/>
      <c r="X20" s="91"/>
      <c r="Y20" s="91"/>
      <c r="Z20" s="91"/>
      <c r="AA20" s="91"/>
    </row>
    <row r="21">
      <c r="A21" s="91"/>
      <c r="B21" s="91"/>
      <c r="C21" s="105"/>
      <c r="D21" s="121"/>
      <c r="E21" s="91"/>
      <c r="F21" s="89">
        <f t="shared" si="1"/>
        <v>0</v>
      </c>
      <c r="G21" s="56"/>
      <c r="H21" s="97"/>
      <c r="I21" s="91"/>
      <c r="J21" s="91"/>
      <c r="K21" s="91"/>
      <c r="L21" s="56"/>
      <c r="M21" s="97"/>
      <c r="N21" s="91"/>
      <c r="O21" s="91"/>
      <c r="P21" s="142"/>
      <c r="Q21" s="60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>
      <c r="A22" s="91"/>
      <c r="B22" s="91"/>
      <c r="C22" s="105"/>
      <c r="D22" s="91"/>
      <c r="E22" s="91"/>
      <c r="F22" s="89">
        <f t="shared" si="1"/>
        <v>0</v>
      </c>
      <c r="G22" s="56"/>
      <c r="H22" s="97"/>
      <c r="I22" s="91"/>
      <c r="J22" s="91"/>
      <c r="K22" s="110"/>
      <c r="L22" s="56"/>
      <c r="M22" s="97"/>
      <c r="N22" s="91"/>
      <c r="O22" s="91"/>
      <c r="P22" s="142"/>
      <c r="Q22" s="60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>
      <c r="A23" s="91"/>
      <c r="B23" s="91"/>
      <c r="C23" s="105"/>
      <c r="D23" s="91"/>
      <c r="E23" s="91"/>
      <c r="F23" s="89">
        <f t="shared" si="1"/>
        <v>0</v>
      </c>
      <c r="G23" s="56"/>
      <c r="H23" s="97"/>
      <c r="I23" s="91"/>
      <c r="J23" s="91"/>
      <c r="K23" s="110"/>
      <c r="L23" s="56"/>
      <c r="M23" s="97"/>
      <c r="N23" s="91"/>
      <c r="O23" s="91"/>
      <c r="P23" s="142"/>
      <c r="Q23" s="60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>
      <c r="A24" s="91"/>
      <c r="B24" s="91"/>
      <c r="C24" s="105"/>
      <c r="D24" s="91"/>
      <c r="E24" s="91"/>
      <c r="F24" s="89">
        <f t="shared" si="1"/>
        <v>0</v>
      </c>
      <c r="G24" s="56"/>
      <c r="H24" s="97"/>
      <c r="I24" s="91"/>
      <c r="J24" s="91"/>
      <c r="K24" s="91"/>
      <c r="L24" s="56"/>
      <c r="M24" s="97"/>
      <c r="N24" s="91"/>
      <c r="O24" s="91"/>
      <c r="P24" s="142"/>
      <c r="Q24" s="60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>
      <c r="A25" s="91"/>
      <c r="B25" s="91"/>
      <c r="C25" s="105"/>
      <c r="D25" s="91"/>
      <c r="E25" s="91"/>
      <c r="F25" s="89">
        <f t="shared" si="1"/>
        <v>0</v>
      </c>
      <c r="G25" s="56"/>
      <c r="H25" s="97"/>
      <c r="I25" s="91"/>
      <c r="J25" s="91"/>
      <c r="K25" s="102"/>
      <c r="L25" s="56"/>
      <c r="M25" s="97"/>
      <c r="N25" s="91"/>
      <c r="O25" s="91"/>
      <c r="P25" s="142"/>
      <c r="Q25" s="60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>
      <c r="A26" s="91"/>
      <c r="B26" s="91"/>
      <c r="C26" s="105"/>
      <c r="D26" s="91"/>
      <c r="E26" s="91"/>
      <c r="F26" s="89">
        <f t="shared" si="1"/>
        <v>0</v>
      </c>
      <c r="G26" s="56"/>
      <c r="H26" s="97"/>
      <c r="I26" s="91"/>
      <c r="J26" s="91"/>
      <c r="K26" s="110"/>
      <c r="L26" s="56"/>
      <c r="M26" s="97"/>
      <c r="N26" s="91"/>
      <c r="O26" s="91"/>
      <c r="P26" s="142"/>
      <c r="Q26" s="60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>
      <c r="A27" s="91"/>
      <c r="B27" s="91"/>
      <c r="C27" s="105"/>
      <c r="D27" s="91"/>
      <c r="E27" s="91"/>
      <c r="F27" s="89">
        <f t="shared" si="1"/>
        <v>0</v>
      </c>
      <c r="G27" s="56"/>
      <c r="H27" s="97"/>
      <c r="I27" s="91"/>
      <c r="J27" s="91"/>
      <c r="K27" s="102"/>
      <c r="L27" s="56"/>
      <c r="M27" s="97"/>
      <c r="N27" s="91"/>
      <c r="O27" s="91"/>
      <c r="P27" s="142"/>
      <c r="Q27" s="60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>
      <c r="A28" s="91"/>
      <c r="B28" s="91"/>
      <c r="C28" s="105"/>
      <c r="D28" s="91"/>
      <c r="E28" s="91"/>
      <c r="F28" s="89">
        <f t="shared" si="1"/>
        <v>0</v>
      </c>
      <c r="G28" s="56"/>
      <c r="H28" s="97"/>
      <c r="I28" s="91"/>
      <c r="J28" s="91"/>
      <c r="K28" s="102"/>
      <c r="L28" s="56"/>
      <c r="M28" s="97"/>
      <c r="N28" s="91"/>
      <c r="O28" s="91"/>
      <c r="P28" s="142"/>
      <c r="Q28" s="60"/>
      <c r="R28" s="119"/>
      <c r="S28" s="91"/>
      <c r="T28" s="91"/>
      <c r="U28" s="91"/>
      <c r="V28" s="91"/>
      <c r="W28" s="91"/>
      <c r="X28" s="91"/>
      <c r="Y28" s="91"/>
      <c r="Z28" s="91"/>
      <c r="AA28" s="91"/>
    </row>
    <row r="29">
      <c r="A29" s="91"/>
      <c r="B29" s="91"/>
      <c r="C29" s="105"/>
      <c r="D29" s="91"/>
      <c r="E29" s="91"/>
      <c r="F29" s="89">
        <f t="shared" si="1"/>
        <v>0</v>
      </c>
      <c r="G29" s="56"/>
      <c r="H29" s="97"/>
      <c r="I29" s="91"/>
      <c r="J29" s="91"/>
      <c r="K29" s="110"/>
      <c r="L29" s="56"/>
      <c r="M29" s="97"/>
      <c r="N29" s="91"/>
      <c r="O29" s="91"/>
      <c r="P29" s="142"/>
      <c r="Q29" s="60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>
      <c r="A30" s="91"/>
      <c r="B30" s="91"/>
      <c r="C30" s="105"/>
      <c r="D30" s="91"/>
      <c r="E30" s="91"/>
      <c r="F30" s="89">
        <f t="shared" si="1"/>
        <v>0</v>
      </c>
      <c r="G30" s="56"/>
      <c r="H30" s="97"/>
      <c r="I30" s="91"/>
      <c r="J30" s="91"/>
      <c r="K30" s="102"/>
      <c r="L30" s="56"/>
      <c r="M30" s="97"/>
      <c r="N30" s="91"/>
      <c r="O30" s="91"/>
      <c r="P30" s="142"/>
      <c r="Q30" s="60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>
      <c r="A31" s="91"/>
      <c r="B31" s="91"/>
      <c r="C31" s="105"/>
      <c r="D31" s="91"/>
      <c r="E31" s="91"/>
      <c r="F31" s="89">
        <f t="shared" si="1"/>
        <v>0</v>
      </c>
      <c r="G31" s="56"/>
      <c r="H31" s="91"/>
      <c r="I31" s="91"/>
      <c r="J31" s="91"/>
      <c r="K31" s="91"/>
      <c r="L31" s="56"/>
      <c r="M31" s="91"/>
      <c r="N31" s="91"/>
      <c r="O31" s="91"/>
      <c r="P31" s="142"/>
      <c r="Q31" s="60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>
      <c r="A32" s="91"/>
      <c r="B32" s="91"/>
      <c r="C32" s="105"/>
      <c r="D32" s="91"/>
      <c r="E32" s="91"/>
      <c r="F32" s="89">
        <f t="shared" si="1"/>
        <v>0</v>
      </c>
      <c r="G32" s="56"/>
      <c r="H32" s="91"/>
      <c r="I32" s="91"/>
      <c r="J32" s="91"/>
      <c r="K32" s="91"/>
      <c r="L32" s="56"/>
      <c r="M32" s="91"/>
      <c r="N32" s="91"/>
      <c r="O32" s="91"/>
      <c r="P32" s="142"/>
      <c r="Q32" s="60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>
      <c r="A33" s="91"/>
      <c r="B33" s="91"/>
      <c r="C33" s="105"/>
      <c r="D33" s="91"/>
      <c r="E33" s="91"/>
      <c r="F33" s="89">
        <f t="shared" si="1"/>
        <v>0</v>
      </c>
      <c r="G33" s="56"/>
      <c r="H33" s="91"/>
      <c r="I33" s="91"/>
      <c r="J33" s="91"/>
      <c r="K33" s="91"/>
      <c r="L33" s="56"/>
      <c r="M33" s="91"/>
      <c r="N33" s="91"/>
      <c r="O33" s="91"/>
      <c r="P33" s="142"/>
      <c r="Q33" s="60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>
      <c r="A34" s="91"/>
      <c r="B34" s="91"/>
      <c r="C34" s="105"/>
      <c r="D34" s="91"/>
      <c r="E34" s="91"/>
      <c r="F34" s="89">
        <f t="shared" si="1"/>
        <v>0</v>
      </c>
      <c r="G34" s="56"/>
      <c r="H34" s="91"/>
      <c r="I34" s="91"/>
      <c r="J34" s="91"/>
      <c r="K34" s="91"/>
      <c r="L34" s="56"/>
      <c r="M34" s="91"/>
      <c r="N34" s="91"/>
      <c r="O34" s="91"/>
      <c r="P34" s="142"/>
      <c r="Q34" s="60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>
      <c r="A35" s="91"/>
      <c r="B35" s="91"/>
      <c r="C35" s="105"/>
      <c r="D35" s="91"/>
      <c r="E35" s="91"/>
      <c r="F35" s="89">
        <f t="shared" si="1"/>
        <v>0</v>
      </c>
      <c r="G35" s="56"/>
      <c r="H35" s="91"/>
      <c r="I35" s="91"/>
      <c r="J35" s="91"/>
      <c r="K35" s="91"/>
      <c r="L35" s="56"/>
      <c r="M35" s="91"/>
      <c r="N35" s="91"/>
      <c r="O35" s="91"/>
      <c r="P35" s="142"/>
      <c r="Q35" s="60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>
      <c r="A36" s="91"/>
      <c r="B36" s="91"/>
      <c r="C36" s="105"/>
      <c r="D36" s="91"/>
      <c r="E36" s="91"/>
      <c r="F36" s="89">
        <f t="shared" si="1"/>
        <v>0</v>
      </c>
      <c r="G36" s="56"/>
      <c r="H36" s="91"/>
      <c r="I36" s="91"/>
      <c r="J36" s="91"/>
      <c r="K36" s="91"/>
      <c r="L36" s="56"/>
      <c r="M36" s="91"/>
      <c r="N36" s="91"/>
      <c r="O36" s="91"/>
      <c r="P36" s="142"/>
      <c r="Q36" s="60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>
      <c r="A37" s="91"/>
      <c r="B37" s="91"/>
      <c r="C37" s="105"/>
      <c r="D37" s="91"/>
      <c r="E37" s="91"/>
      <c r="F37" s="89">
        <f t="shared" si="1"/>
        <v>0</v>
      </c>
      <c r="G37" s="56"/>
      <c r="H37" s="91"/>
      <c r="I37" s="91"/>
      <c r="J37" s="91"/>
      <c r="K37" s="91"/>
      <c r="L37" s="56"/>
      <c r="M37" s="91"/>
      <c r="N37" s="91"/>
      <c r="O37" s="91"/>
      <c r="P37" s="142"/>
      <c r="Q37" s="60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>
      <c r="A38" s="91"/>
      <c r="B38" s="91"/>
      <c r="C38" s="105"/>
      <c r="D38" s="91"/>
      <c r="E38" s="91"/>
      <c r="F38" s="89">
        <f t="shared" si="1"/>
        <v>0</v>
      </c>
      <c r="G38" s="56"/>
      <c r="H38" s="91"/>
      <c r="I38" s="91"/>
      <c r="J38" s="91"/>
      <c r="K38" s="91"/>
      <c r="L38" s="56"/>
      <c r="M38" s="91"/>
      <c r="N38" s="91"/>
      <c r="O38" s="91"/>
      <c r="P38" s="142"/>
      <c r="Q38" s="60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>
      <c r="A39" s="91"/>
      <c r="B39" s="91"/>
      <c r="C39" s="105"/>
      <c r="D39" s="91"/>
      <c r="E39" s="91"/>
      <c r="F39" s="89">
        <f t="shared" si="1"/>
        <v>0</v>
      </c>
      <c r="G39" s="56"/>
      <c r="H39" s="91"/>
      <c r="I39" s="91"/>
      <c r="J39" s="91"/>
      <c r="K39" s="91"/>
      <c r="L39" s="56"/>
      <c r="M39" s="91"/>
      <c r="N39" s="91"/>
      <c r="O39" s="91"/>
      <c r="P39" s="142"/>
      <c r="Q39" s="60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>
      <c r="A40" s="91"/>
      <c r="B40" s="91"/>
      <c r="C40" s="105"/>
      <c r="D40" s="91"/>
      <c r="E40" s="91"/>
      <c r="F40" s="89">
        <f t="shared" si="1"/>
        <v>0</v>
      </c>
      <c r="G40" s="56"/>
      <c r="H40" s="91"/>
      <c r="I40" s="91"/>
      <c r="J40" s="91"/>
      <c r="K40" s="91"/>
      <c r="L40" s="56"/>
      <c r="M40" s="91"/>
      <c r="N40" s="91"/>
      <c r="O40" s="91"/>
      <c r="P40" s="142"/>
      <c r="Q40" s="60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>
      <c r="A41" s="91"/>
      <c r="B41" s="91"/>
      <c r="C41" s="105"/>
      <c r="D41" s="91"/>
      <c r="E41" s="91"/>
      <c r="F41" s="89">
        <f t="shared" si="1"/>
        <v>0</v>
      </c>
      <c r="G41" s="56"/>
      <c r="H41" s="91"/>
      <c r="I41" s="91"/>
      <c r="J41" s="91"/>
      <c r="K41" s="91"/>
      <c r="L41" s="56"/>
      <c r="M41" s="91"/>
      <c r="N41" s="91"/>
      <c r="O41" s="91"/>
      <c r="P41" s="142"/>
      <c r="Q41" s="60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>
      <c r="A42" s="91"/>
      <c r="B42" s="91"/>
      <c r="C42" s="105"/>
      <c r="D42" s="91"/>
      <c r="E42" s="91"/>
      <c r="F42" s="89">
        <f t="shared" si="1"/>
        <v>0</v>
      </c>
      <c r="G42" s="56"/>
      <c r="H42" s="91"/>
      <c r="I42" s="91"/>
      <c r="J42" s="91"/>
      <c r="K42" s="91"/>
      <c r="L42" s="56"/>
      <c r="M42" s="91"/>
      <c r="N42" s="91"/>
      <c r="O42" s="91"/>
      <c r="P42" s="142"/>
      <c r="Q42" s="60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>
      <c r="A43" s="91"/>
      <c r="B43" s="91"/>
      <c r="C43" s="105"/>
      <c r="D43" s="91"/>
      <c r="E43" s="91"/>
      <c r="F43" s="89">
        <f t="shared" si="1"/>
        <v>0</v>
      </c>
      <c r="G43" s="56"/>
      <c r="H43" s="91"/>
      <c r="I43" s="91"/>
      <c r="J43" s="91"/>
      <c r="K43" s="91"/>
      <c r="L43" s="56"/>
      <c r="M43" s="91"/>
      <c r="N43" s="91"/>
      <c r="O43" s="91"/>
      <c r="P43" s="142"/>
      <c r="Q43" s="60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>
      <c r="A44" s="91"/>
      <c r="B44" s="91"/>
      <c r="C44" s="105"/>
      <c r="D44" s="91"/>
      <c r="E44" s="91"/>
      <c r="F44" s="89">
        <f t="shared" si="1"/>
        <v>0</v>
      </c>
      <c r="G44" s="56"/>
      <c r="H44" s="91"/>
      <c r="I44" s="91"/>
      <c r="J44" s="91"/>
      <c r="K44" s="91"/>
      <c r="L44" s="56"/>
      <c r="M44" s="91"/>
      <c r="N44" s="91"/>
      <c r="O44" s="91"/>
      <c r="P44" s="142"/>
      <c r="Q44" s="60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>
      <c r="A45" s="91"/>
      <c r="B45" s="91"/>
      <c r="C45" s="105"/>
      <c r="D45" s="91"/>
      <c r="E45" s="91"/>
      <c r="F45" s="89">
        <f t="shared" si="1"/>
        <v>0</v>
      </c>
      <c r="G45" s="56"/>
      <c r="H45" s="91"/>
      <c r="I45" s="91"/>
      <c r="J45" s="91"/>
      <c r="K45" s="91"/>
      <c r="L45" s="56"/>
      <c r="M45" s="91"/>
      <c r="N45" s="91"/>
      <c r="O45" s="91"/>
      <c r="P45" s="142"/>
      <c r="Q45" s="60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>
      <c r="A46" s="91"/>
      <c r="B46" s="91"/>
      <c r="C46" s="105"/>
      <c r="D46" s="91"/>
      <c r="E46" s="91"/>
      <c r="F46" s="89">
        <f t="shared" si="1"/>
        <v>0</v>
      </c>
      <c r="G46" s="56"/>
      <c r="H46" s="91"/>
      <c r="I46" s="91"/>
      <c r="J46" s="91"/>
      <c r="K46" s="91"/>
      <c r="L46" s="56"/>
      <c r="M46" s="91"/>
      <c r="N46" s="91"/>
      <c r="O46" s="91"/>
      <c r="P46" s="142"/>
      <c r="Q46" s="60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>
      <c r="A47" s="91"/>
      <c r="B47" s="91"/>
      <c r="C47" s="105"/>
      <c r="D47" s="91"/>
      <c r="E47" s="91"/>
      <c r="F47" s="89">
        <f t="shared" si="1"/>
        <v>0</v>
      </c>
      <c r="G47" s="56"/>
      <c r="H47" s="91"/>
      <c r="I47" s="91"/>
      <c r="J47" s="91"/>
      <c r="K47" s="91"/>
      <c r="L47" s="56"/>
      <c r="M47" s="91"/>
      <c r="N47" s="91"/>
      <c r="O47" s="91"/>
      <c r="P47" s="142"/>
      <c r="Q47" s="60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>
      <c r="A48" s="91"/>
      <c r="B48" s="91"/>
      <c r="C48" s="105"/>
      <c r="D48" s="91"/>
      <c r="E48" s="91"/>
      <c r="F48" s="89">
        <f t="shared" si="1"/>
        <v>0</v>
      </c>
      <c r="G48" s="56"/>
      <c r="H48" s="91"/>
      <c r="I48" s="91"/>
      <c r="J48" s="91"/>
      <c r="K48" s="91"/>
      <c r="L48" s="56"/>
      <c r="M48" s="91"/>
      <c r="N48" s="91"/>
      <c r="O48" s="91"/>
      <c r="P48" s="142"/>
      <c r="Q48" s="60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>
      <c r="A49" s="91"/>
      <c r="B49" s="91"/>
      <c r="C49" s="105"/>
      <c r="D49" s="91"/>
      <c r="E49" s="91"/>
      <c r="F49" s="89">
        <f t="shared" si="1"/>
        <v>0</v>
      </c>
      <c r="G49" s="56"/>
      <c r="H49" s="91"/>
      <c r="I49" s="91"/>
      <c r="J49" s="91"/>
      <c r="K49" s="91"/>
      <c r="L49" s="56"/>
      <c r="M49" s="91"/>
      <c r="N49" s="91"/>
      <c r="O49" s="91"/>
      <c r="P49" s="142"/>
      <c r="Q49" s="60"/>
      <c r="R49" s="91"/>
      <c r="S49" s="91"/>
      <c r="T49" s="91"/>
      <c r="U49" s="91"/>
      <c r="V49" s="91"/>
      <c r="W49" s="91"/>
      <c r="X49" s="91"/>
      <c r="Y49" s="91"/>
      <c r="Z49" s="91"/>
      <c r="AA49" s="91"/>
    </row>
    <row r="50">
      <c r="A50" s="91"/>
      <c r="B50" s="91"/>
      <c r="C50" s="105"/>
      <c r="D50" s="91"/>
      <c r="E50" s="91"/>
      <c r="F50" s="89">
        <f t="shared" si="1"/>
        <v>0</v>
      </c>
      <c r="G50" s="56"/>
      <c r="H50" s="91"/>
      <c r="I50" s="91"/>
      <c r="J50" s="91"/>
      <c r="K50" s="91"/>
      <c r="L50" s="56"/>
      <c r="M50" s="91"/>
      <c r="N50" s="91"/>
      <c r="O50" s="91"/>
      <c r="P50" s="142"/>
      <c r="Q50" s="60"/>
      <c r="R50" s="91"/>
      <c r="S50" s="91"/>
      <c r="T50" s="91"/>
      <c r="U50" s="91"/>
      <c r="V50" s="91"/>
      <c r="W50" s="91"/>
      <c r="X50" s="91"/>
      <c r="Y50" s="91"/>
      <c r="Z50" s="91"/>
      <c r="AA50" s="91"/>
    </row>
    <row r="51">
      <c r="A51" s="91"/>
      <c r="B51" s="91"/>
      <c r="C51" s="105"/>
      <c r="D51" s="91"/>
      <c r="E51" s="91"/>
      <c r="F51" s="89">
        <f t="shared" si="1"/>
        <v>0</v>
      </c>
      <c r="G51" s="56"/>
      <c r="H51" s="91"/>
      <c r="I51" s="91"/>
      <c r="J51" s="91"/>
      <c r="K51" s="91"/>
      <c r="L51" s="56"/>
      <c r="M51" s="91"/>
      <c r="N51" s="91"/>
      <c r="O51" s="91"/>
      <c r="P51" s="142"/>
      <c r="Q51" s="60"/>
      <c r="R51" s="91"/>
      <c r="S51" s="91"/>
      <c r="T51" s="91"/>
      <c r="U51" s="91"/>
      <c r="V51" s="91"/>
      <c r="W51" s="91"/>
      <c r="X51" s="91"/>
      <c r="Y51" s="91"/>
      <c r="Z51" s="91"/>
      <c r="AA51" s="91"/>
    </row>
    <row r="52">
      <c r="A52" s="91"/>
      <c r="B52" s="91"/>
      <c r="C52" s="105"/>
      <c r="D52" s="91"/>
      <c r="E52" s="91"/>
      <c r="F52" s="89">
        <f t="shared" si="1"/>
        <v>0</v>
      </c>
      <c r="G52" s="56"/>
      <c r="H52" s="91"/>
      <c r="I52" s="91"/>
      <c r="J52" s="91"/>
      <c r="K52" s="91"/>
      <c r="L52" s="56"/>
      <c r="M52" s="91"/>
      <c r="N52" s="91"/>
      <c r="O52" s="91"/>
      <c r="P52" s="142"/>
      <c r="Q52" s="60"/>
      <c r="R52" s="91"/>
      <c r="S52" s="91"/>
      <c r="T52" s="91"/>
      <c r="U52" s="91"/>
      <c r="V52" s="91"/>
      <c r="W52" s="91"/>
      <c r="X52" s="91"/>
      <c r="Y52" s="91"/>
      <c r="Z52" s="91"/>
      <c r="AA52" s="91"/>
    </row>
    <row r="53">
      <c r="A53" s="91"/>
      <c r="B53" s="91"/>
      <c r="C53" s="105"/>
      <c r="D53" s="91"/>
      <c r="E53" s="91"/>
      <c r="F53" s="89">
        <f t="shared" si="1"/>
        <v>0</v>
      </c>
      <c r="G53" s="56"/>
      <c r="H53" s="91"/>
      <c r="I53" s="91"/>
      <c r="J53" s="91"/>
      <c r="K53" s="91"/>
      <c r="L53" s="56"/>
      <c r="M53" s="91"/>
      <c r="N53" s="91"/>
      <c r="O53" s="91"/>
      <c r="P53" s="142"/>
      <c r="Q53" s="60"/>
      <c r="R53" s="91"/>
      <c r="S53" s="91"/>
      <c r="T53" s="91"/>
      <c r="U53" s="91"/>
      <c r="V53" s="91"/>
      <c r="W53" s="91"/>
      <c r="X53" s="91"/>
      <c r="Y53" s="91"/>
      <c r="Z53" s="91"/>
      <c r="AA53" s="91"/>
    </row>
    <row r="54">
      <c r="A54" s="91"/>
      <c r="B54" s="91"/>
      <c r="C54" s="105"/>
      <c r="D54" s="91"/>
      <c r="E54" s="91"/>
      <c r="F54" s="89">
        <f t="shared" si="1"/>
        <v>0</v>
      </c>
      <c r="G54" s="56"/>
      <c r="H54" s="91"/>
      <c r="I54" s="91"/>
      <c r="J54" s="91"/>
      <c r="K54" s="91"/>
      <c r="L54" s="56"/>
      <c r="M54" s="91"/>
      <c r="N54" s="91"/>
      <c r="O54" s="91"/>
      <c r="P54" s="142"/>
      <c r="Q54" s="60"/>
      <c r="R54" s="91"/>
      <c r="S54" s="91"/>
      <c r="T54" s="91"/>
      <c r="U54" s="91"/>
      <c r="V54" s="91"/>
      <c r="W54" s="91"/>
      <c r="X54" s="91"/>
      <c r="Y54" s="91"/>
      <c r="Z54" s="91"/>
      <c r="AA54" s="91"/>
    </row>
  </sheetData>
  <mergeCells count="6">
    <mergeCell ref="D1:E1"/>
    <mergeCell ref="A2:B3"/>
    <mergeCell ref="D2:F2"/>
    <mergeCell ref="H2:K2"/>
    <mergeCell ref="M2:P2"/>
    <mergeCell ref="R2:AA2"/>
  </mergeCells>
  <hyperlinks>
    <hyperlink r:id="rId2" ref="O4"/>
    <hyperlink r:id="rId3" ref="O5"/>
    <hyperlink r:id="rId4" ref="O6"/>
    <hyperlink r:id="rId5" ref="O13"/>
    <hyperlink r:id="rId6" ref="O14"/>
    <hyperlink r:id="rId7" ref="O15"/>
    <hyperlink r:id="rId8" ref="O16"/>
  </hyperlinks>
  <drawing r:id="rId9"/>
  <legacyDrawing r:id="rId10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 outlineLevelRow="1"/>
  <cols>
    <col customWidth="1" min="1" max="1" width="4.29"/>
    <col customWidth="1" min="2" max="2" width="40.86"/>
    <col customWidth="1" min="3" max="3" width="9.43"/>
    <col customWidth="1" min="4" max="4" width="9.71"/>
    <col customWidth="1" min="5" max="5" width="12.57"/>
    <col customWidth="1" min="6" max="6" width="12.43"/>
    <col customWidth="1" min="7" max="7" width="4.14"/>
    <col customWidth="1" min="8" max="8" width="12.0"/>
    <col customWidth="1" min="9" max="9" width="13.86"/>
    <col customWidth="1" min="10" max="10" width="7.86"/>
    <col customWidth="1" min="11" max="11" width="9.29"/>
    <col customWidth="1" min="12" max="12" width="9.86"/>
    <col customWidth="1" min="13" max="13" width="13.0"/>
    <col customWidth="1" min="14" max="14" width="11.29"/>
    <col customWidth="1" min="15" max="15" width="7.86"/>
    <col customWidth="1" min="16" max="16" width="5.14"/>
    <col customWidth="1" min="17" max="17" width="27.71"/>
    <col customWidth="1" min="18" max="18" width="9.71"/>
    <col customWidth="1" min="19" max="19" width="9.43"/>
    <col customWidth="1" min="20" max="20" width="10.71"/>
    <col customWidth="1" min="21" max="21" width="4.0"/>
  </cols>
  <sheetData>
    <row r="1">
      <c r="A1" s="145"/>
      <c r="B1" s="146" t="str">
        <f>HYPERLINK("https://www.dropbox.com/sh/i7o4vsswrxireii/AABo3x9Sbj2zUYZOKo4i5385a?dl=0","CLIENT DROPBOX FOLDER - Click here for receipts and other job related documents ")</f>
        <v>CLIENT DROPBOX FOLDER - Click here for receipts and other job related documents </v>
      </c>
      <c r="U1" s="145"/>
    </row>
    <row r="2">
      <c r="A2" s="147"/>
      <c r="B2" s="148" t="s">
        <v>219</v>
      </c>
      <c r="C2" s="149" t="s">
        <v>220</v>
      </c>
      <c r="D2" s="150" t="s">
        <v>221</v>
      </c>
      <c r="E2" s="150" t="s">
        <v>222</v>
      </c>
      <c r="F2" s="148" t="s">
        <v>223</v>
      </c>
      <c r="G2" s="151"/>
      <c r="H2" s="152" t="s">
        <v>224</v>
      </c>
      <c r="I2" s="17"/>
      <c r="J2" s="17"/>
      <c r="K2" s="17"/>
      <c r="L2" s="17"/>
      <c r="M2" s="17"/>
      <c r="N2" s="17"/>
      <c r="O2" s="18"/>
      <c r="P2" s="153"/>
      <c r="Q2" s="154" t="s">
        <v>225</v>
      </c>
      <c r="R2" s="17"/>
      <c r="S2" s="17"/>
      <c r="T2" s="18"/>
      <c r="U2" s="155"/>
    </row>
    <row r="3">
      <c r="A3" s="156"/>
      <c r="B3" s="157" t="s">
        <v>226</v>
      </c>
      <c r="C3" s="158">
        <v>2.7</v>
      </c>
      <c r="D3" s="159">
        <v>0.0</v>
      </c>
      <c r="E3" s="160">
        <f t="shared" ref="E3:E60" si="1">C3*D3</f>
        <v>0</v>
      </c>
      <c r="F3" s="161"/>
      <c r="G3" s="162"/>
      <c r="H3" s="163" t="str">
        <f>HYPERLINK("https://docs.google.com/spreadsheets/d/1gcwweWNqUzTh07cmLfkMnNgM1BihIhXjjBRkb95hZVA/edit?usp=sharing","Time Sheets")</f>
        <v>Time Sheets</v>
      </c>
      <c r="I3" s="164" t="s">
        <v>227</v>
      </c>
      <c r="J3" s="17"/>
      <c r="K3" s="17"/>
      <c r="L3" s="17"/>
      <c r="M3" s="17"/>
      <c r="N3" s="17"/>
      <c r="O3" s="18"/>
      <c r="P3" s="165"/>
      <c r="Q3" s="25"/>
      <c r="R3" s="166" t="s">
        <v>228</v>
      </c>
      <c r="S3" s="166" t="s">
        <v>229</v>
      </c>
      <c r="T3" s="166" t="s">
        <v>230</v>
      </c>
      <c r="U3" s="167"/>
    </row>
    <row r="4">
      <c r="A4" s="168"/>
      <c r="B4" s="169" t="s">
        <v>231</v>
      </c>
      <c r="C4" s="158">
        <v>4.99</v>
      </c>
      <c r="D4" s="159">
        <v>0.0</v>
      </c>
      <c r="E4" s="160">
        <f t="shared" si="1"/>
        <v>0</v>
      </c>
      <c r="F4" s="161"/>
      <c r="G4" s="170"/>
      <c r="H4" s="171" t="s">
        <v>232</v>
      </c>
      <c r="I4" s="172" t="s">
        <v>233</v>
      </c>
      <c r="J4" s="173" t="s">
        <v>234</v>
      </c>
      <c r="K4" s="172" t="s">
        <v>235</v>
      </c>
      <c r="L4" s="172" t="s">
        <v>236</v>
      </c>
      <c r="M4" s="172" t="s">
        <v>237</v>
      </c>
      <c r="N4" s="172" t="s">
        <v>238</v>
      </c>
      <c r="O4" s="172" t="s">
        <v>239</v>
      </c>
      <c r="P4" s="165"/>
      <c r="Q4" s="174" t="s">
        <v>240</v>
      </c>
      <c r="R4" s="175">
        <f t="shared" ref="R4:S4" si="2">E62</f>
        <v>0</v>
      </c>
      <c r="S4" s="175">
        <f t="shared" si="2"/>
        <v>0</v>
      </c>
      <c r="T4" s="161"/>
      <c r="U4" s="176"/>
    </row>
    <row r="5">
      <c r="A5" s="168"/>
      <c r="B5" s="169" t="s">
        <v>241</v>
      </c>
      <c r="C5" s="158">
        <v>4.88</v>
      </c>
      <c r="D5" s="159">
        <v>0.0</v>
      </c>
      <c r="E5" s="160">
        <f t="shared" si="1"/>
        <v>0</v>
      </c>
      <c r="F5" s="161"/>
      <c r="G5" s="177"/>
      <c r="H5" s="178" t="s">
        <v>242</v>
      </c>
      <c r="I5" s="178">
        <f t="shared" ref="I5:I7" si="3">K5+L5+M5+N5+O5</f>
        <v>18.25</v>
      </c>
      <c r="J5" s="179">
        <f t="shared" ref="J5:J8" si="4">I5*18</f>
        <v>328.5</v>
      </c>
      <c r="K5" s="178"/>
      <c r="L5" s="178"/>
      <c r="M5" s="178">
        <v>8.25</v>
      </c>
      <c r="N5" s="178">
        <v>8.0</v>
      </c>
      <c r="O5" s="178">
        <v>2.0</v>
      </c>
      <c r="P5" s="165"/>
      <c r="Q5" s="174" t="s">
        <v>243</v>
      </c>
      <c r="R5" s="175">
        <f>E79</f>
        <v>2895</v>
      </c>
      <c r="S5" s="175">
        <f>F80</f>
        <v>1523.5</v>
      </c>
      <c r="T5" s="161"/>
      <c r="U5" s="176"/>
    </row>
    <row r="6">
      <c r="A6" s="168"/>
      <c r="B6" s="169" t="s">
        <v>244</v>
      </c>
      <c r="C6" s="158">
        <v>14.69</v>
      </c>
      <c r="D6" s="159">
        <v>0.0</v>
      </c>
      <c r="E6" s="160">
        <f t="shared" si="1"/>
        <v>0</v>
      </c>
      <c r="F6" s="161"/>
      <c r="G6" s="177"/>
      <c r="H6" s="178" t="s">
        <v>245</v>
      </c>
      <c r="I6" s="178">
        <f t="shared" si="3"/>
        <v>17.5</v>
      </c>
      <c r="J6" s="179">
        <f t="shared" si="4"/>
        <v>315</v>
      </c>
      <c r="K6" s="178"/>
      <c r="L6" s="178"/>
      <c r="M6" s="180">
        <v>8.0</v>
      </c>
      <c r="N6" s="178">
        <v>7.5</v>
      </c>
      <c r="O6" s="178">
        <v>2.0</v>
      </c>
      <c r="P6" s="165"/>
      <c r="Q6" s="181" t="s">
        <v>246</v>
      </c>
      <c r="R6" s="175">
        <f>R5+R4</f>
        <v>2895</v>
      </c>
      <c r="S6" s="175">
        <f>F80</f>
        <v>1523.5</v>
      </c>
      <c r="T6" s="161"/>
      <c r="U6" s="176"/>
    </row>
    <row r="7">
      <c r="A7" s="168"/>
      <c r="B7" s="169" t="s">
        <v>247</v>
      </c>
      <c r="C7" s="158">
        <v>7.86</v>
      </c>
      <c r="D7" s="159">
        <v>0.0</v>
      </c>
      <c r="E7" s="160">
        <f t="shared" si="1"/>
        <v>0</v>
      </c>
      <c r="F7" s="161"/>
      <c r="G7" s="177"/>
      <c r="H7" s="178" t="s">
        <v>248</v>
      </c>
      <c r="I7" s="178">
        <f t="shared" si="3"/>
        <v>16.5</v>
      </c>
      <c r="J7" s="179">
        <f t="shared" si="4"/>
        <v>297</v>
      </c>
      <c r="K7" s="178"/>
      <c r="L7" s="178"/>
      <c r="M7" s="178">
        <v>7.75</v>
      </c>
      <c r="N7" s="178">
        <v>6.75</v>
      </c>
      <c r="O7" s="178">
        <v>2.0</v>
      </c>
      <c r="P7" s="165"/>
      <c r="Q7" s="181" t="s">
        <v>249</v>
      </c>
      <c r="R7" s="175">
        <f>E82</f>
        <v>3763.5</v>
      </c>
      <c r="S7" s="182">
        <f>SUM(S12:S17)</f>
        <v>3763.5</v>
      </c>
      <c r="T7" s="161"/>
      <c r="U7" s="176"/>
    </row>
    <row r="8">
      <c r="A8" s="168"/>
      <c r="B8" s="169" t="s">
        <v>250</v>
      </c>
      <c r="C8" s="158">
        <v>8.49</v>
      </c>
      <c r="D8" s="159">
        <v>0.0</v>
      </c>
      <c r="E8" s="160">
        <f t="shared" si="1"/>
        <v>0</v>
      </c>
      <c r="F8" s="161"/>
      <c r="G8" s="177"/>
      <c r="H8" s="183" t="s">
        <v>251</v>
      </c>
      <c r="I8" s="178">
        <f>sum(I5:I6)</f>
        <v>35.75</v>
      </c>
      <c r="J8" s="179">
        <f t="shared" si="4"/>
        <v>643.5</v>
      </c>
      <c r="K8" s="178"/>
      <c r="L8" s="178"/>
      <c r="M8" s="178"/>
      <c r="N8" s="178"/>
      <c r="O8" s="178"/>
      <c r="P8" s="165"/>
      <c r="Q8" s="184" t="s">
        <v>252</v>
      </c>
      <c r="R8" s="185">
        <f t="shared" ref="R8:S8" si="5">R7-R6</f>
        <v>868.5</v>
      </c>
      <c r="S8" s="186">
        <f t="shared" si="5"/>
        <v>2240</v>
      </c>
      <c r="T8" s="187"/>
      <c r="U8" s="188"/>
    </row>
    <row r="9">
      <c r="A9" s="168"/>
      <c r="B9" s="169" t="s">
        <v>253</v>
      </c>
      <c r="C9" s="158">
        <v>10.98</v>
      </c>
      <c r="D9" s="159">
        <v>0.0</v>
      </c>
      <c r="E9" s="160">
        <f t="shared" si="1"/>
        <v>0</v>
      </c>
      <c r="F9" s="161"/>
      <c r="G9" s="177"/>
      <c r="H9" s="163" t="str">
        <f>HYPERLINK("https://docs.google.com/spreadsheets/d/1gcwweWNqUzTh07cmLfkMnNgM1BihIhXjjBRkb95hZVA/edit?usp=sharing","Time Sheets")</f>
        <v>Time Sheets</v>
      </c>
      <c r="I9" s="164" t="s">
        <v>254</v>
      </c>
      <c r="J9" s="17"/>
      <c r="K9" s="17"/>
      <c r="L9" s="17"/>
      <c r="M9" s="17"/>
      <c r="N9" s="17"/>
      <c r="O9" s="18"/>
      <c r="P9" s="165"/>
      <c r="Q9" s="189" t="s">
        <v>255</v>
      </c>
      <c r="R9" s="18"/>
      <c r="S9" s="190"/>
      <c r="T9" s="25"/>
      <c r="U9" s="191"/>
    </row>
    <row r="10">
      <c r="A10" s="168"/>
      <c r="B10" s="169" t="s">
        <v>256</v>
      </c>
      <c r="C10" s="158">
        <v>29.99</v>
      </c>
      <c r="D10" s="159">
        <v>0.0</v>
      </c>
      <c r="E10" s="160">
        <f t="shared" si="1"/>
        <v>0</v>
      </c>
      <c r="F10" s="161"/>
      <c r="G10" s="177"/>
      <c r="H10" s="171" t="s">
        <v>232</v>
      </c>
      <c r="I10" s="172" t="s">
        <v>233</v>
      </c>
      <c r="J10" s="173" t="s">
        <v>234</v>
      </c>
      <c r="K10" s="172" t="s">
        <v>235</v>
      </c>
      <c r="L10" s="172" t="s">
        <v>236</v>
      </c>
      <c r="M10" s="172" t="s">
        <v>237</v>
      </c>
      <c r="N10" s="172" t="s">
        <v>238</v>
      </c>
      <c r="O10" s="172" t="s">
        <v>239</v>
      </c>
      <c r="P10" s="165"/>
      <c r="Q10" s="189" t="s">
        <v>257</v>
      </c>
      <c r="R10" s="18"/>
      <c r="S10" s="190"/>
      <c r="T10" s="25"/>
      <c r="U10" s="191"/>
    </row>
    <row r="11">
      <c r="A11" s="168"/>
      <c r="B11" s="169" t="s">
        <v>258</v>
      </c>
      <c r="C11" s="158">
        <v>6.65</v>
      </c>
      <c r="D11" s="159">
        <v>0.0</v>
      </c>
      <c r="E11" s="160">
        <f t="shared" si="1"/>
        <v>0</v>
      </c>
      <c r="F11" s="161"/>
      <c r="G11" s="192"/>
      <c r="H11" s="178" t="s">
        <v>242</v>
      </c>
      <c r="I11" s="178">
        <f t="shared" ref="I11:I14" si="6">K11+L11+M11+N11+O11</f>
        <v>0</v>
      </c>
      <c r="J11" s="179">
        <f t="shared" ref="J11:J14" si="7">I11*13</f>
        <v>0</v>
      </c>
      <c r="K11" s="178"/>
      <c r="L11" s="178"/>
      <c r="M11" s="178"/>
      <c r="N11" s="178"/>
      <c r="O11" s="178"/>
      <c r="P11" s="165"/>
      <c r="Q11" s="189" t="s">
        <v>259</v>
      </c>
      <c r="R11" s="18"/>
      <c r="S11" s="190"/>
      <c r="T11" s="25"/>
      <c r="U11" s="191"/>
    </row>
    <row r="12">
      <c r="A12" s="168"/>
      <c r="B12" s="169" t="s">
        <v>260</v>
      </c>
      <c r="C12" s="158">
        <v>16.99</v>
      </c>
      <c r="D12" s="159">
        <v>0.0</v>
      </c>
      <c r="E12" s="160">
        <f t="shared" si="1"/>
        <v>0</v>
      </c>
      <c r="F12" s="161"/>
      <c r="G12" s="193"/>
      <c r="H12" s="178" t="s">
        <v>245</v>
      </c>
      <c r="I12" s="178">
        <f t="shared" si="6"/>
        <v>0</v>
      </c>
      <c r="J12" s="179">
        <f t="shared" si="7"/>
        <v>0</v>
      </c>
      <c r="K12" s="178"/>
      <c r="L12" s="178"/>
      <c r="N12" s="178"/>
      <c r="O12" s="178"/>
      <c r="P12" s="165"/>
      <c r="Q12" s="189" t="s">
        <v>261</v>
      </c>
      <c r="R12" s="18"/>
      <c r="S12" s="194">
        <v>1881.0</v>
      </c>
      <c r="T12" s="195">
        <v>43979.0</v>
      </c>
      <c r="U12" s="191"/>
    </row>
    <row r="13">
      <c r="A13" s="168"/>
      <c r="B13" s="169" t="s">
        <v>262</v>
      </c>
      <c r="C13" s="158">
        <v>3.28</v>
      </c>
      <c r="D13" s="159">
        <v>0.0</v>
      </c>
      <c r="E13" s="160">
        <f t="shared" si="1"/>
        <v>0</v>
      </c>
      <c r="F13" s="161"/>
      <c r="G13" s="193"/>
      <c r="H13" s="178" t="s">
        <v>248</v>
      </c>
      <c r="I13" s="178">
        <f t="shared" si="6"/>
        <v>0</v>
      </c>
      <c r="J13" s="179">
        <f t="shared" si="7"/>
        <v>0</v>
      </c>
      <c r="K13" s="178"/>
      <c r="L13" s="178"/>
      <c r="M13" s="178"/>
      <c r="N13" s="178"/>
      <c r="O13" s="178"/>
      <c r="P13" s="165"/>
      <c r="Q13" s="189" t="s">
        <v>263</v>
      </c>
      <c r="R13" s="18"/>
      <c r="S13" s="194"/>
      <c r="T13" s="25"/>
      <c r="U13" s="191"/>
    </row>
    <row r="14">
      <c r="A14" s="168"/>
      <c r="B14" s="169" t="s">
        <v>264</v>
      </c>
      <c r="C14" s="158">
        <v>25.49</v>
      </c>
      <c r="D14" s="159">
        <v>0.0</v>
      </c>
      <c r="E14" s="160">
        <f t="shared" si="1"/>
        <v>0</v>
      </c>
      <c r="F14" s="161"/>
      <c r="G14" s="193"/>
      <c r="H14" s="183" t="s">
        <v>251</v>
      </c>
      <c r="I14" s="178">
        <f t="shared" si="6"/>
        <v>0</v>
      </c>
      <c r="J14" s="179">
        <f t="shared" si="7"/>
        <v>0</v>
      </c>
      <c r="K14" s="178"/>
      <c r="L14" s="178"/>
      <c r="M14" s="178"/>
      <c r="N14" s="178"/>
      <c r="O14" s="178"/>
      <c r="P14" s="165"/>
      <c r="Q14" s="189" t="s">
        <v>265</v>
      </c>
      <c r="R14" s="18"/>
      <c r="S14" s="194"/>
      <c r="T14" s="161"/>
      <c r="U14" s="191"/>
    </row>
    <row r="15">
      <c r="A15" s="168"/>
      <c r="B15" s="169" t="s">
        <v>266</v>
      </c>
      <c r="C15" s="158">
        <v>29.99</v>
      </c>
      <c r="D15" s="159">
        <v>0.0</v>
      </c>
      <c r="E15" s="160">
        <f t="shared" si="1"/>
        <v>0</v>
      </c>
      <c r="F15" s="161"/>
      <c r="G15" s="193"/>
      <c r="H15" s="163" t="str">
        <f>HYPERLINK("https://docs.google.com/spreadsheets/d/1gcwweWNqUzTh07cmLfkMnNgM1BihIhXjjBRkb95hZVA/edit?usp=sharing","Time Sheets")</f>
        <v>Time Sheets</v>
      </c>
      <c r="I15" s="164" t="s">
        <v>254</v>
      </c>
      <c r="J15" s="17"/>
      <c r="K15" s="17"/>
      <c r="L15" s="17"/>
      <c r="M15" s="17"/>
      <c r="N15" s="17"/>
      <c r="O15" s="18"/>
      <c r="P15" s="165"/>
      <c r="Q15" s="189" t="s">
        <v>267</v>
      </c>
      <c r="R15" s="18"/>
      <c r="S15" s="194"/>
      <c r="T15" s="161"/>
      <c r="U15" s="191"/>
    </row>
    <row r="16">
      <c r="A16" s="168"/>
      <c r="B16" s="169" t="s">
        <v>268</v>
      </c>
      <c r="C16" s="158">
        <v>21.99</v>
      </c>
      <c r="D16" s="159">
        <v>0.0</v>
      </c>
      <c r="E16" s="160">
        <f t="shared" si="1"/>
        <v>0</v>
      </c>
      <c r="F16" s="161"/>
      <c r="G16" s="193"/>
      <c r="H16" s="171" t="s">
        <v>232</v>
      </c>
      <c r="I16" s="172" t="s">
        <v>233</v>
      </c>
      <c r="J16" s="173" t="s">
        <v>234</v>
      </c>
      <c r="K16" s="172" t="s">
        <v>235</v>
      </c>
      <c r="L16" s="172" t="s">
        <v>236</v>
      </c>
      <c r="M16" s="172" t="s">
        <v>237</v>
      </c>
      <c r="N16" s="172" t="s">
        <v>238</v>
      </c>
      <c r="O16" s="172" t="s">
        <v>239</v>
      </c>
      <c r="P16" s="165"/>
      <c r="Q16" s="196" t="s">
        <v>269</v>
      </c>
      <c r="R16" s="18"/>
      <c r="S16" s="197"/>
      <c r="T16" s="161"/>
      <c r="U16" s="176"/>
    </row>
    <row r="17">
      <c r="A17" s="168"/>
      <c r="B17" s="169" t="s">
        <v>270</v>
      </c>
      <c r="C17" s="158">
        <v>37.98</v>
      </c>
      <c r="D17" s="159">
        <v>0.0</v>
      </c>
      <c r="E17" s="160">
        <f t="shared" si="1"/>
        <v>0</v>
      </c>
      <c r="F17" s="161"/>
      <c r="G17" s="193"/>
      <c r="H17" s="178" t="s">
        <v>242</v>
      </c>
      <c r="I17" s="178">
        <f t="shared" ref="I17:I21" si="8">K17+L17+M17+N17+O17</f>
        <v>0</v>
      </c>
      <c r="J17" s="179">
        <f t="shared" ref="J17:J21" si="9">I17*13</f>
        <v>0</v>
      </c>
      <c r="K17" s="178"/>
      <c r="L17" s="178"/>
      <c r="M17" s="178"/>
      <c r="N17" s="178"/>
      <c r="O17" s="178"/>
      <c r="P17" s="165"/>
      <c r="Q17" s="196" t="s">
        <v>271</v>
      </c>
      <c r="R17" s="18"/>
      <c r="S17" s="197">
        <v>1882.5</v>
      </c>
      <c r="T17" s="198">
        <v>43985.0</v>
      </c>
      <c r="U17" s="176"/>
    </row>
    <row r="18">
      <c r="A18" s="168"/>
      <c r="B18" s="169" t="s">
        <v>272</v>
      </c>
      <c r="C18" s="158">
        <v>29.99</v>
      </c>
      <c r="D18" s="159">
        <v>0.0</v>
      </c>
      <c r="E18" s="160">
        <f t="shared" si="1"/>
        <v>0</v>
      </c>
      <c r="F18" s="161"/>
      <c r="G18" s="193"/>
      <c r="H18" s="178" t="s">
        <v>273</v>
      </c>
      <c r="I18" s="178">
        <f t="shared" si="8"/>
        <v>0</v>
      </c>
      <c r="J18" s="179">
        <f t="shared" si="9"/>
        <v>0</v>
      </c>
      <c r="K18" s="178"/>
      <c r="L18" s="178"/>
      <c r="M18" s="178"/>
      <c r="N18" s="178"/>
      <c r="O18" s="178"/>
      <c r="P18" s="165"/>
      <c r="Q18" s="199" t="s">
        <v>274</v>
      </c>
      <c r="R18" s="17"/>
      <c r="S18" s="17"/>
      <c r="T18" s="18"/>
      <c r="U18" s="176"/>
    </row>
    <row r="19">
      <c r="A19" s="168"/>
      <c r="B19" s="169" t="s">
        <v>275</v>
      </c>
      <c r="C19" s="158">
        <v>189.0</v>
      </c>
      <c r="D19" s="159">
        <v>0.0</v>
      </c>
      <c r="E19" s="160">
        <f t="shared" si="1"/>
        <v>0</v>
      </c>
      <c r="F19" s="161"/>
      <c r="G19" s="193"/>
      <c r="H19" s="178" t="s">
        <v>245</v>
      </c>
      <c r="I19" s="178">
        <f t="shared" si="8"/>
        <v>0</v>
      </c>
      <c r="J19" s="179">
        <f t="shared" si="9"/>
        <v>0</v>
      </c>
      <c r="K19" s="178"/>
      <c r="L19" s="178"/>
      <c r="N19" s="178"/>
      <c r="O19" s="178"/>
      <c r="P19" s="165"/>
      <c r="Q19" s="200" t="s">
        <v>276</v>
      </c>
      <c r="R19" s="17"/>
      <c r="S19" s="17"/>
      <c r="T19" s="18"/>
      <c r="U19" s="176"/>
    </row>
    <row r="20">
      <c r="A20" s="168"/>
      <c r="B20" s="169" t="s">
        <v>277</v>
      </c>
      <c r="C20" s="158">
        <v>195.0</v>
      </c>
      <c r="D20" s="159">
        <v>0.0</v>
      </c>
      <c r="E20" s="160">
        <f t="shared" si="1"/>
        <v>0</v>
      </c>
      <c r="F20" s="161"/>
      <c r="G20" s="193"/>
      <c r="H20" s="178" t="s">
        <v>248</v>
      </c>
      <c r="I20" s="178">
        <f t="shared" si="8"/>
        <v>0</v>
      </c>
      <c r="J20" s="179">
        <f t="shared" si="9"/>
        <v>0</v>
      </c>
      <c r="K20" s="178"/>
      <c r="L20" s="178"/>
      <c r="M20" s="178"/>
      <c r="N20" s="178"/>
      <c r="O20" s="178"/>
      <c r="P20" s="165"/>
      <c r="Q20" s="201"/>
      <c r="R20" s="17"/>
      <c r="S20" s="17"/>
      <c r="T20" s="18"/>
      <c r="U20" s="176"/>
    </row>
    <row r="21">
      <c r="A21" s="168"/>
      <c r="B21" s="169" t="s">
        <v>278</v>
      </c>
      <c r="C21" s="158">
        <v>225.0</v>
      </c>
      <c r="D21" s="159">
        <v>0.0</v>
      </c>
      <c r="E21" s="160">
        <f t="shared" si="1"/>
        <v>0</v>
      </c>
      <c r="F21" s="161"/>
      <c r="G21" s="193"/>
      <c r="H21" s="183" t="s">
        <v>251</v>
      </c>
      <c r="I21" s="178">
        <f t="shared" si="8"/>
        <v>0</v>
      </c>
      <c r="J21" s="179">
        <f t="shared" si="9"/>
        <v>0</v>
      </c>
      <c r="K21" s="178"/>
      <c r="L21" s="178"/>
      <c r="M21" s="178"/>
      <c r="N21" s="178"/>
      <c r="O21" s="178"/>
      <c r="P21" s="165"/>
      <c r="Q21" s="201"/>
      <c r="R21" s="17"/>
      <c r="S21" s="17"/>
      <c r="T21" s="18"/>
      <c r="U21" s="176"/>
    </row>
    <row r="22">
      <c r="A22" s="168"/>
      <c r="B22" s="169" t="s">
        <v>279</v>
      </c>
      <c r="C22" s="158">
        <v>216.0</v>
      </c>
      <c r="D22" s="159">
        <v>0.0</v>
      </c>
      <c r="E22" s="160">
        <f t="shared" si="1"/>
        <v>0</v>
      </c>
      <c r="F22" s="161"/>
      <c r="G22" s="193"/>
      <c r="H22" s="163" t="str">
        <f>HYPERLINK("https://docs.google.com/spreadsheets/d/1gcwweWNqUzTh07cmLfkMnNgM1BihIhXjjBRkb95hZVA/edit?usp=sharing","Time Sheets")</f>
        <v>Time Sheets</v>
      </c>
      <c r="I22" s="164" t="s">
        <v>254</v>
      </c>
      <c r="J22" s="17"/>
      <c r="K22" s="17"/>
      <c r="L22" s="17"/>
      <c r="M22" s="17"/>
      <c r="N22" s="17"/>
      <c r="O22" s="18"/>
      <c r="P22" s="165"/>
      <c r="Q22" s="201"/>
      <c r="R22" s="17"/>
      <c r="S22" s="17"/>
      <c r="T22" s="18"/>
      <c r="U22" s="176"/>
    </row>
    <row r="23">
      <c r="A23" s="168"/>
      <c r="B23" s="169" t="s">
        <v>280</v>
      </c>
      <c r="C23" s="158">
        <v>375.0</v>
      </c>
      <c r="D23" s="159">
        <v>0.0</v>
      </c>
      <c r="E23" s="160">
        <f t="shared" si="1"/>
        <v>0</v>
      </c>
      <c r="F23" s="161"/>
      <c r="G23" s="193"/>
      <c r="H23" s="171" t="s">
        <v>232</v>
      </c>
      <c r="I23" s="172" t="s">
        <v>233</v>
      </c>
      <c r="J23" s="173" t="s">
        <v>234</v>
      </c>
      <c r="K23" s="172" t="s">
        <v>235</v>
      </c>
      <c r="L23" s="172" t="s">
        <v>236</v>
      </c>
      <c r="M23" s="172" t="s">
        <v>237</v>
      </c>
      <c r="N23" s="172" t="s">
        <v>238</v>
      </c>
      <c r="O23" s="172" t="s">
        <v>239</v>
      </c>
      <c r="P23" s="165"/>
      <c r="Q23" s="201"/>
      <c r="R23" s="17"/>
      <c r="S23" s="17"/>
      <c r="T23" s="18"/>
      <c r="U23" s="176"/>
    </row>
    <row r="24">
      <c r="A24" s="168"/>
      <c r="B24" s="169" t="s">
        <v>281</v>
      </c>
      <c r="C24" s="158">
        <v>185.0</v>
      </c>
      <c r="D24" s="159">
        <v>0.0</v>
      </c>
      <c r="E24" s="160">
        <f t="shared" si="1"/>
        <v>0</v>
      </c>
      <c r="F24" s="161"/>
      <c r="G24" s="193"/>
      <c r="H24" s="178" t="s">
        <v>242</v>
      </c>
      <c r="I24" s="178">
        <f t="shared" ref="I24:I28" si="10">K24+L24+M24+N24+O24</f>
        <v>0</v>
      </c>
      <c r="J24" s="179">
        <f t="shared" ref="J24:J28" si="11">I24*13</f>
        <v>0</v>
      </c>
      <c r="K24" s="178"/>
      <c r="L24" s="178"/>
      <c r="M24" s="178"/>
      <c r="N24" s="178"/>
      <c r="O24" s="178"/>
      <c r="P24" s="165"/>
      <c r="Q24" s="201"/>
      <c r="R24" s="17"/>
      <c r="S24" s="17"/>
      <c r="T24" s="18"/>
      <c r="U24" s="202"/>
    </row>
    <row r="25">
      <c r="A25" s="168"/>
      <c r="B25" s="169" t="s">
        <v>282</v>
      </c>
      <c r="C25" s="158">
        <v>104.99</v>
      </c>
      <c r="D25" s="159">
        <v>0.0</v>
      </c>
      <c r="E25" s="160">
        <f t="shared" si="1"/>
        <v>0</v>
      </c>
      <c r="F25" s="161"/>
      <c r="G25" s="193"/>
      <c r="H25" s="178" t="s">
        <v>273</v>
      </c>
      <c r="I25" s="178">
        <f t="shared" si="10"/>
        <v>0</v>
      </c>
      <c r="J25" s="179">
        <f t="shared" si="11"/>
        <v>0</v>
      </c>
      <c r="K25" s="178"/>
      <c r="L25" s="178"/>
      <c r="M25" s="178"/>
      <c r="N25" s="178"/>
      <c r="O25" s="178"/>
      <c r="P25" s="165"/>
      <c r="Q25" s="201"/>
      <c r="R25" s="17"/>
      <c r="S25" s="17"/>
      <c r="T25" s="18"/>
      <c r="U25" s="203"/>
    </row>
    <row r="26">
      <c r="A26" s="168"/>
      <c r="B26" s="169" t="s">
        <v>283</v>
      </c>
      <c r="C26" s="158">
        <v>75.99</v>
      </c>
      <c r="D26" s="159">
        <v>0.0</v>
      </c>
      <c r="E26" s="160">
        <f t="shared" si="1"/>
        <v>0</v>
      </c>
      <c r="F26" s="161"/>
      <c r="G26" s="193"/>
      <c r="H26" s="178" t="s">
        <v>245</v>
      </c>
      <c r="I26" s="178">
        <f t="shared" si="10"/>
        <v>0</v>
      </c>
      <c r="J26" s="179">
        <f t="shared" si="11"/>
        <v>0</v>
      </c>
      <c r="K26" s="178"/>
      <c r="L26" s="178"/>
      <c r="N26" s="178"/>
      <c r="O26" s="178"/>
      <c r="P26" s="165"/>
      <c r="Q26" s="201"/>
      <c r="R26" s="17"/>
      <c r="S26" s="17"/>
      <c r="T26" s="18"/>
      <c r="U26" s="191"/>
    </row>
    <row r="27">
      <c r="A27" s="168"/>
      <c r="B27" s="169" t="s">
        <v>284</v>
      </c>
      <c r="C27" s="158">
        <v>208.99</v>
      </c>
      <c r="D27" s="159">
        <v>0.0</v>
      </c>
      <c r="E27" s="160">
        <f t="shared" si="1"/>
        <v>0</v>
      </c>
      <c r="F27" s="161"/>
      <c r="G27" s="193"/>
      <c r="H27" s="178" t="s">
        <v>248</v>
      </c>
      <c r="I27" s="178">
        <f t="shared" si="10"/>
        <v>0</v>
      </c>
      <c r="J27" s="179">
        <f t="shared" si="11"/>
        <v>0</v>
      </c>
      <c r="K27" s="178"/>
      <c r="L27" s="178"/>
      <c r="M27" s="178"/>
      <c r="N27" s="178"/>
      <c r="O27" s="178"/>
      <c r="P27" s="165"/>
      <c r="Q27" s="201"/>
      <c r="R27" s="17"/>
      <c r="S27" s="17"/>
      <c r="T27" s="18"/>
      <c r="U27" s="191"/>
    </row>
    <row r="28">
      <c r="A28" s="168"/>
      <c r="B28" s="169" t="s">
        <v>285</v>
      </c>
      <c r="C28" s="158">
        <v>160.99</v>
      </c>
      <c r="D28" s="159">
        <v>0.0</v>
      </c>
      <c r="E28" s="160">
        <f t="shared" si="1"/>
        <v>0</v>
      </c>
      <c r="F28" s="161"/>
      <c r="G28" s="193"/>
      <c r="H28" s="183" t="s">
        <v>251</v>
      </c>
      <c r="I28" s="178">
        <f t="shared" si="10"/>
        <v>0</v>
      </c>
      <c r="J28" s="179">
        <f t="shared" si="11"/>
        <v>0</v>
      </c>
      <c r="K28" s="178"/>
      <c r="L28" s="178"/>
      <c r="M28" s="178"/>
      <c r="N28" s="178"/>
      <c r="O28" s="178"/>
      <c r="P28" s="165"/>
      <c r="Q28" s="201"/>
      <c r="R28" s="17"/>
      <c r="S28" s="17"/>
      <c r="T28" s="18"/>
      <c r="U28" s="191"/>
    </row>
    <row r="29">
      <c r="A29" s="168"/>
      <c r="B29" s="169" t="s">
        <v>286</v>
      </c>
      <c r="C29" s="158">
        <v>89.99</v>
      </c>
      <c r="D29" s="159">
        <v>0.0</v>
      </c>
      <c r="E29" s="160">
        <f t="shared" si="1"/>
        <v>0</v>
      </c>
      <c r="F29" s="161"/>
      <c r="G29" s="193"/>
      <c r="H29" s="163" t="str">
        <f>HYPERLINK("https://docs.google.com/spreadsheets/d/1gcwweWNqUzTh07cmLfkMnNgM1BihIhXjjBRkb95hZVA/edit?usp=sharing","Time Sheets")</f>
        <v>Time Sheets</v>
      </c>
      <c r="I29" s="164" t="s">
        <v>254</v>
      </c>
      <c r="J29" s="17"/>
      <c r="K29" s="17"/>
      <c r="L29" s="17"/>
      <c r="M29" s="17"/>
      <c r="N29" s="17"/>
      <c r="O29" s="18"/>
      <c r="P29" s="165"/>
      <c r="Q29" s="201"/>
      <c r="R29" s="17"/>
      <c r="S29" s="17"/>
      <c r="T29" s="18"/>
      <c r="U29" s="191"/>
    </row>
    <row r="30">
      <c r="A30" s="168"/>
      <c r="B30" s="169" t="s">
        <v>287</v>
      </c>
      <c r="C30" s="158">
        <v>150.0</v>
      </c>
      <c r="D30" s="159">
        <v>0.0</v>
      </c>
      <c r="E30" s="160">
        <f t="shared" si="1"/>
        <v>0</v>
      </c>
      <c r="F30" s="161"/>
      <c r="G30" s="193"/>
      <c r="H30" s="171" t="s">
        <v>232</v>
      </c>
      <c r="I30" s="172" t="s">
        <v>233</v>
      </c>
      <c r="J30" s="173" t="s">
        <v>234</v>
      </c>
      <c r="K30" s="172" t="s">
        <v>235</v>
      </c>
      <c r="L30" s="172" t="s">
        <v>236</v>
      </c>
      <c r="M30" s="172" t="s">
        <v>237</v>
      </c>
      <c r="N30" s="172" t="s">
        <v>238</v>
      </c>
      <c r="O30" s="172" t="s">
        <v>239</v>
      </c>
      <c r="P30" s="165"/>
      <c r="Q30" s="201"/>
      <c r="R30" s="17"/>
      <c r="S30" s="17"/>
      <c r="T30" s="18"/>
      <c r="U30" s="191"/>
    </row>
    <row r="31">
      <c r="A31" s="168"/>
      <c r="B31" s="169" t="s">
        <v>288</v>
      </c>
      <c r="C31" s="158">
        <v>80.0</v>
      </c>
      <c r="D31" s="159">
        <v>0.0</v>
      </c>
      <c r="E31" s="160">
        <f t="shared" si="1"/>
        <v>0</v>
      </c>
      <c r="F31" s="161"/>
      <c r="G31" s="193"/>
      <c r="H31" s="178" t="s">
        <v>242</v>
      </c>
      <c r="I31" s="178">
        <f t="shared" ref="I31:I35" si="12">K31+L31+M31+N31+O31</f>
        <v>0</v>
      </c>
      <c r="J31" s="179">
        <f t="shared" ref="J31:J35" si="13">I31*13</f>
        <v>0</v>
      </c>
      <c r="K31" s="178"/>
      <c r="L31" s="178"/>
      <c r="M31" s="178"/>
      <c r="N31" s="178"/>
      <c r="O31" s="178"/>
      <c r="P31" s="165"/>
      <c r="Q31" s="201"/>
      <c r="R31" s="17"/>
      <c r="S31" s="17"/>
      <c r="T31" s="18"/>
      <c r="U31" s="191"/>
    </row>
    <row r="32">
      <c r="A32" s="168"/>
      <c r="B32" s="169" t="s">
        <v>289</v>
      </c>
      <c r="C32" s="158">
        <v>145.0</v>
      </c>
      <c r="D32" s="159">
        <v>0.0</v>
      </c>
      <c r="E32" s="160">
        <f t="shared" si="1"/>
        <v>0</v>
      </c>
      <c r="F32" s="161"/>
      <c r="G32" s="193"/>
      <c r="H32" s="178" t="s">
        <v>273</v>
      </c>
      <c r="I32" s="178">
        <f t="shared" si="12"/>
        <v>0</v>
      </c>
      <c r="J32" s="179">
        <f t="shared" si="13"/>
        <v>0</v>
      </c>
      <c r="K32" s="178"/>
      <c r="L32" s="178"/>
      <c r="M32" s="178"/>
      <c r="N32" s="178"/>
      <c r="O32" s="178"/>
      <c r="P32" s="165"/>
      <c r="Q32" s="201"/>
      <c r="R32" s="17"/>
      <c r="S32" s="17"/>
      <c r="T32" s="18"/>
      <c r="U32" s="191"/>
    </row>
    <row r="33">
      <c r="A33" s="168"/>
      <c r="B33" s="169" t="s">
        <v>290</v>
      </c>
      <c r="C33" s="158">
        <v>8.17</v>
      </c>
      <c r="D33" s="159">
        <v>0.0</v>
      </c>
      <c r="E33" s="160">
        <f t="shared" si="1"/>
        <v>0</v>
      </c>
      <c r="F33" s="161"/>
      <c r="G33" s="193"/>
      <c r="H33" s="178" t="s">
        <v>245</v>
      </c>
      <c r="I33" s="178">
        <f t="shared" si="12"/>
        <v>0</v>
      </c>
      <c r="J33" s="179">
        <f t="shared" si="13"/>
        <v>0</v>
      </c>
      <c r="K33" s="178"/>
      <c r="L33" s="178"/>
      <c r="N33" s="178"/>
      <c r="O33" s="178"/>
      <c r="P33" s="165"/>
      <c r="Q33" s="201"/>
      <c r="R33" s="17"/>
      <c r="S33" s="17"/>
      <c r="T33" s="18"/>
      <c r="U33" s="191"/>
    </row>
    <row r="34">
      <c r="A34" s="168"/>
      <c r="B34" s="169" t="s">
        <v>291</v>
      </c>
      <c r="C34" s="158">
        <v>3.92</v>
      </c>
      <c r="D34" s="159">
        <v>0.0</v>
      </c>
      <c r="E34" s="160">
        <f t="shared" si="1"/>
        <v>0</v>
      </c>
      <c r="F34" s="161"/>
      <c r="G34" s="193"/>
      <c r="H34" s="178" t="s">
        <v>248</v>
      </c>
      <c r="I34" s="178">
        <f t="shared" si="12"/>
        <v>0</v>
      </c>
      <c r="J34" s="179">
        <f t="shared" si="13"/>
        <v>0</v>
      </c>
      <c r="K34" s="178"/>
      <c r="L34" s="178"/>
      <c r="M34" s="178"/>
      <c r="N34" s="178"/>
      <c r="O34" s="178"/>
      <c r="P34" s="165"/>
      <c r="Q34" s="201"/>
      <c r="R34" s="17"/>
      <c r="S34" s="17"/>
      <c r="T34" s="18"/>
      <c r="U34" s="191"/>
    </row>
    <row r="35">
      <c r="A35" s="168"/>
      <c r="B35" s="169" t="s">
        <v>292</v>
      </c>
      <c r="C35" s="158">
        <v>6.25</v>
      </c>
      <c r="D35" s="159">
        <v>0.0</v>
      </c>
      <c r="E35" s="160">
        <f t="shared" si="1"/>
        <v>0</v>
      </c>
      <c r="F35" s="161"/>
      <c r="G35" s="193"/>
      <c r="H35" s="183" t="s">
        <v>251</v>
      </c>
      <c r="I35" s="178">
        <f t="shared" si="12"/>
        <v>0</v>
      </c>
      <c r="J35" s="179">
        <f t="shared" si="13"/>
        <v>0</v>
      </c>
      <c r="K35" s="178"/>
      <c r="L35" s="178"/>
      <c r="M35" s="178"/>
      <c r="N35" s="178"/>
      <c r="O35" s="178"/>
      <c r="P35" s="165"/>
      <c r="Q35" s="201"/>
      <c r="R35" s="17"/>
      <c r="S35" s="17"/>
      <c r="T35" s="18"/>
      <c r="U35" s="191"/>
    </row>
    <row r="36">
      <c r="A36" s="168"/>
      <c r="B36" s="169" t="s">
        <v>293</v>
      </c>
      <c r="C36" s="158">
        <v>47.49</v>
      </c>
      <c r="D36" s="159">
        <v>0.0</v>
      </c>
      <c r="E36" s="160">
        <f t="shared" si="1"/>
        <v>0</v>
      </c>
      <c r="F36" s="161"/>
      <c r="G36" s="193"/>
      <c r="H36" s="163" t="str">
        <f>HYPERLINK("https://docs.google.com/spreadsheets/d/1gcwweWNqUzTh07cmLfkMnNgM1BihIhXjjBRkb95hZVA/edit?usp=sharing","Time Sheets")</f>
        <v>Time Sheets</v>
      </c>
      <c r="I36" s="164" t="s">
        <v>254</v>
      </c>
      <c r="J36" s="17"/>
      <c r="K36" s="17"/>
      <c r="L36" s="17"/>
      <c r="M36" s="17"/>
      <c r="N36" s="17"/>
      <c r="O36" s="18"/>
      <c r="P36" s="165"/>
      <c r="Q36" s="204" t="s">
        <v>294</v>
      </c>
      <c r="R36" s="17"/>
      <c r="S36" s="17"/>
      <c r="T36" s="18"/>
      <c r="U36" s="191"/>
    </row>
    <row r="37">
      <c r="A37" s="168"/>
      <c r="B37" s="169" t="s">
        <v>295</v>
      </c>
      <c r="C37" s="158">
        <v>9.98</v>
      </c>
      <c r="D37" s="159">
        <v>0.0</v>
      </c>
      <c r="E37" s="160">
        <f t="shared" si="1"/>
        <v>0</v>
      </c>
      <c r="F37" s="161"/>
      <c r="G37" s="193"/>
      <c r="H37" s="171" t="s">
        <v>232</v>
      </c>
      <c r="I37" s="172" t="s">
        <v>233</v>
      </c>
      <c r="J37" s="173" t="s">
        <v>234</v>
      </c>
      <c r="K37" s="172" t="s">
        <v>235</v>
      </c>
      <c r="L37" s="172" t="s">
        <v>236</v>
      </c>
      <c r="M37" s="172" t="s">
        <v>237</v>
      </c>
      <c r="N37" s="172" t="s">
        <v>238</v>
      </c>
      <c r="O37" s="172" t="s">
        <v>239</v>
      </c>
      <c r="P37" s="165"/>
      <c r="Q37" s="201"/>
      <c r="R37" s="17"/>
      <c r="S37" s="17"/>
      <c r="T37" s="18"/>
      <c r="U37" s="191"/>
    </row>
    <row r="38">
      <c r="A38" s="168"/>
      <c r="B38" s="169" t="s">
        <v>296</v>
      </c>
      <c r="C38" s="158">
        <v>9.69</v>
      </c>
      <c r="D38" s="159">
        <v>0.0</v>
      </c>
      <c r="E38" s="160">
        <f t="shared" si="1"/>
        <v>0</v>
      </c>
      <c r="F38" s="161"/>
      <c r="G38" s="193"/>
      <c r="H38" s="178" t="s">
        <v>242</v>
      </c>
      <c r="I38" s="178">
        <f t="shared" ref="I38:I42" si="14">K38+L38+M38+N38+O38</f>
        <v>0</v>
      </c>
      <c r="J38" s="179">
        <f t="shared" ref="J38:J42" si="15">I38*13</f>
        <v>0</v>
      </c>
      <c r="K38" s="178"/>
      <c r="L38" s="178"/>
      <c r="M38" s="178"/>
      <c r="N38" s="178"/>
      <c r="O38" s="178"/>
      <c r="P38" s="165"/>
      <c r="Q38" s="201"/>
      <c r="R38" s="17"/>
      <c r="S38" s="17"/>
      <c r="T38" s="18"/>
      <c r="U38" s="191"/>
    </row>
    <row r="39">
      <c r="A39" s="168"/>
      <c r="B39" s="169" t="s">
        <v>297</v>
      </c>
      <c r="C39" s="158">
        <v>80.0</v>
      </c>
      <c r="D39" s="159">
        <v>0.0</v>
      </c>
      <c r="E39" s="160">
        <f t="shared" si="1"/>
        <v>0</v>
      </c>
      <c r="F39" s="161"/>
      <c r="G39" s="193"/>
      <c r="H39" s="178" t="s">
        <v>273</v>
      </c>
      <c r="I39" s="178">
        <f t="shared" si="14"/>
        <v>0</v>
      </c>
      <c r="J39" s="179">
        <f t="shared" si="15"/>
        <v>0</v>
      </c>
      <c r="K39" s="178"/>
      <c r="L39" s="178"/>
      <c r="M39" s="178"/>
      <c r="N39" s="178"/>
      <c r="O39" s="178"/>
      <c r="P39" s="165"/>
      <c r="Q39" s="201"/>
      <c r="R39" s="17"/>
      <c r="S39" s="17"/>
      <c r="T39" s="18"/>
      <c r="U39" s="191"/>
    </row>
    <row r="40">
      <c r="A40" s="168"/>
      <c r="B40" s="169" t="s">
        <v>298</v>
      </c>
      <c r="C40" s="158">
        <v>1.75</v>
      </c>
      <c r="D40" s="159">
        <v>0.0</v>
      </c>
      <c r="E40" s="160">
        <f t="shared" si="1"/>
        <v>0</v>
      </c>
      <c r="F40" s="161"/>
      <c r="G40" s="193"/>
      <c r="H40" s="178" t="s">
        <v>245</v>
      </c>
      <c r="I40" s="178">
        <f t="shared" si="14"/>
        <v>0</v>
      </c>
      <c r="J40" s="179">
        <f t="shared" si="15"/>
        <v>0</v>
      </c>
      <c r="K40" s="178"/>
      <c r="L40" s="178"/>
      <c r="N40" s="178"/>
      <c r="O40" s="178"/>
      <c r="P40" s="165"/>
      <c r="Q40" s="201"/>
      <c r="R40" s="17"/>
      <c r="S40" s="17"/>
      <c r="T40" s="18"/>
      <c r="U40" s="191"/>
    </row>
    <row r="41">
      <c r="A41" s="168"/>
      <c r="B41" s="169" t="s">
        <v>299</v>
      </c>
      <c r="C41" s="158">
        <v>129.99</v>
      </c>
      <c r="D41" s="159">
        <v>0.0</v>
      </c>
      <c r="E41" s="160">
        <f t="shared" si="1"/>
        <v>0</v>
      </c>
      <c r="F41" s="161"/>
      <c r="G41" s="193"/>
      <c r="H41" s="178" t="s">
        <v>248</v>
      </c>
      <c r="I41" s="178">
        <f t="shared" si="14"/>
        <v>0</v>
      </c>
      <c r="J41" s="179">
        <f t="shared" si="15"/>
        <v>0</v>
      </c>
      <c r="K41" s="178"/>
      <c r="L41" s="178"/>
      <c r="M41" s="178"/>
      <c r="N41" s="178"/>
      <c r="O41" s="178"/>
      <c r="P41" s="165"/>
      <c r="Q41" s="201"/>
      <c r="R41" s="17"/>
      <c r="S41" s="17"/>
      <c r="T41" s="18"/>
      <c r="U41" s="191"/>
    </row>
    <row r="42">
      <c r="A42" s="168"/>
      <c r="B42" s="169" t="s">
        <v>300</v>
      </c>
      <c r="C42" s="158">
        <v>89.99</v>
      </c>
      <c r="D42" s="159">
        <v>0.0</v>
      </c>
      <c r="E42" s="160">
        <f t="shared" si="1"/>
        <v>0</v>
      </c>
      <c r="F42" s="161"/>
      <c r="G42" s="193"/>
      <c r="H42" s="183" t="s">
        <v>251</v>
      </c>
      <c r="I42" s="178">
        <f t="shared" si="14"/>
        <v>0</v>
      </c>
      <c r="J42" s="179">
        <f t="shared" si="15"/>
        <v>0</v>
      </c>
      <c r="K42" s="178"/>
      <c r="L42" s="178"/>
      <c r="M42" s="178"/>
      <c r="N42" s="178"/>
      <c r="O42" s="178"/>
      <c r="P42" s="165"/>
      <c r="Q42" s="201"/>
      <c r="R42" s="17"/>
      <c r="S42" s="17"/>
      <c r="T42" s="18"/>
      <c r="U42" s="205"/>
    </row>
    <row r="43">
      <c r="A43" s="168"/>
      <c r="B43" s="169" t="s">
        <v>301</v>
      </c>
      <c r="C43" s="158">
        <v>184.99</v>
      </c>
      <c r="D43" s="159">
        <v>0.0</v>
      </c>
      <c r="E43" s="160">
        <f t="shared" si="1"/>
        <v>0</v>
      </c>
      <c r="F43" s="161"/>
      <c r="G43" s="193"/>
      <c r="H43" s="163" t="str">
        <f>HYPERLINK("https://docs.google.com/spreadsheets/d/1gcwweWNqUzTh07cmLfkMnNgM1BihIhXjjBRkb95hZVA/edit?usp=sharing","Time Sheets")</f>
        <v>Time Sheets</v>
      </c>
      <c r="I43" s="164" t="s">
        <v>254</v>
      </c>
      <c r="J43" s="17"/>
      <c r="K43" s="17"/>
      <c r="L43" s="17"/>
      <c r="M43" s="17"/>
      <c r="N43" s="17"/>
      <c r="O43" s="18"/>
      <c r="P43" s="165"/>
      <c r="Q43" s="201"/>
      <c r="R43" s="17"/>
      <c r="S43" s="17"/>
      <c r="T43" s="18"/>
      <c r="U43" s="191"/>
    </row>
    <row r="44">
      <c r="A44" s="168"/>
      <c r="B44" s="169" t="s">
        <v>302</v>
      </c>
      <c r="C44" s="158">
        <v>75.0</v>
      </c>
      <c r="D44" s="159">
        <v>0.0</v>
      </c>
      <c r="E44" s="160">
        <f t="shared" si="1"/>
        <v>0</v>
      </c>
      <c r="F44" s="161"/>
      <c r="G44" s="193"/>
      <c r="H44" s="171" t="s">
        <v>232</v>
      </c>
      <c r="I44" s="172" t="s">
        <v>233</v>
      </c>
      <c r="J44" s="173" t="s">
        <v>234</v>
      </c>
      <c r="K44" s="172" t="s">
        <v>235</v>
      </c>
      <c r="L44" s="172" t="s">
        <v>236</v>
      </c>
      <c r="M44" s="172" t="s">
        <v>237</v>
      </c>
      <c r="N44" s="172" t="s">
        <v>238</v>
      </c>
      <c r="O44" s="172" t="s">
        <v>239</v>
      </c>
      <c r="P44" s="165"/>
      <c r="Q44" s="201"/>
      <c r="R44" s="17"/>
      <c r="S44" s="17"/>
      <c r="T44" s="18"/>
      <c r="U44" s="191"/>
    </row>
    <row r="45">
      <c r="A45" s="168"/>
      <c r="B45" s="169" t="s">
        <v>303</v>
      </c>
      <c r="C45" s="158">
        <v>598.0</v>
      </c>
      <c r="D45" s="159">
        <v>0.0</v>
      </c>
      <c r="E45" s="160">
        <f t="shared" si="1"/>
        <v>0</v>
      </c>
      <c r="F45" s="161"/>
      <c r="G45" s="193"/>
      <c r="H45" s="178" t="s">
        <v>242</v>
      </c>
      <c r="I45" s="178">
        <f t="shared" ref="I45:I49" si="16">K45+L45+M45+N45+O45</f>
        <v>0</v>
      </c>
      <c r="J45" s="179">
        <f t="shared" ref="J45:J49" si="17">I45*13</f>
        <v>0</v>
      </c>
      <c r="K45" s="178"/>
      <c r="L45" s="178"/>
      <c r="M45" s="178"/>
      <c r="N45" s="178"/>
      <c r="O45" s="178"/>
      <c r="P45" s="165"/>
      <c r="Q45" s="201"/>
      <c r="R45" s="17"/>
      <c r="S45" s="17"/>
      <c r="T45" s="18"/>
      <c r="U45" s="191"/>
    </row>
    <row r="46">
      <c r="A46" s="168"/>
      <c r="B46" s="169" t="s">
        <v>304</v>
      </c>
      <c r="C46" s="158">
        <v>279.0</v>
      </c>
      <c r="D46" s="159">
        <v>0.0</v>
      </c>
      <c r="E46" s="160">
        <f t="shared" si="1"/>
        <v>0</v>
      </c>
      <c r="F46" s="161"/>
      <c r="G46" s="193"/>
      <c r="H46" s="178" t="s">
        <v>273</v>
      </c>
      <c r="I46" s="178">
        <f t="shared" si="16"/>
        <v>0</v>
      </c>
      <c r="J46" s="179">
        <f t="shared" si="17"/>
        <v>0</v>
      </c>
      <c r="K46" s="178"/>
      <c r="L46" s="178"/>
      <c r="M46" s="178"/>
      <c r="N46" s="178"/>
      <c r="O46" s="178"/>
      <c r="P46" s="165"/>
      <c r="Q46" s="201"/>
      <c r="R46" s="17"/>
      <c r="S46" s="17"/>
      <c r="T46" s="18"/>
      <c r="U46" s="191"/>
    </row>
    <row r="47">
      <c r="A47" s="168"/>
      <c r="B47" s="169" t="s">
        <v>305</v>
      </c>
      <c r="C47" s="158">
        <v>750.0</v>
      </c>
      <c r="D47" s="159">
        <v>0.0</v>
      </c>
      <c r="E47" s="160">
        <f t="shared" si="1"/>
        <v>0</v>
      </c>
      <c r="F47" s="161"/>
      <c r="G47" s="193"/>
      <c r="H47" s="178" t="s">
        <v>245</v>
      </c>
      <c r="I47" s="178">
        <f t="shared" si="16"/>
        <v>0</v>
      </c>
      <c r="J47" s="179">
        <f t="shared" si="17"/>
        <v>0</v>
      </c>
      <c r="K47" s="178"/>
      <c r="L47" s="178"/>
      <c r="N47" s="178"/>
      <c r="O47" s="178"/>
      <c r="P47" s="165"/>
      <c r="Q47" s="201"/>
      <c r="R47" s="17"/>
      <c r="S47" s="17"/>
      <c r="T47" s="18"/>
      <c r="U47" s="191"/>
    </row>
    <row r="48">
      <c r="A48" s="168"/>
      <c r="B48" s="169" t="s">
        <v>306</v>
      </c>
      <c r="C48" s="158">
        <v>100.0</v>
      </c>
      <c r="D48" s="159">
        <v>0.0</v>
      </c>
      <c r="E48" s="160">
        <f t="shared" si="1"/>
        <v>0</v>
      </c>
      <c r="F48" s="161"/>
      <c r="G48" s="193"/>
      <c r="H48" s="178" t="s">
        <v>248</v>
      </c>
      <c r="I48" s="178">
        <f t="shared" si="16"/>
        <v>0</v>
      </c>
      <c r="J48" s="179">
        <f t="shared" si="17"/>
        <v>0</v>
      </c>
      <c r="K48" s="178"/>
      <c r="L48" s="178"/>
      <c r="M48" s="178"/>
      <c r="N48" s="178"/>
      <c r="O48" s="178"/>
      <c r="P48" s="165"/>
      <c r="Q48" s="201"/>
      <c r="R48" s="17"/>
      <c r="S48" s="17"/>
      <c r="T48" s="18"/>
      <c r="U48" s="191"/>
    </row>
    <row r="49">
      <c r="A49" s="168"/>
      <c r="B49" s="169" t="s">
        <v>307</v>
      </c>
      <c r="C49" s="158">
        <v>100.0</v>
      </c>
      <c r="D49" s="159">
        <v>0.0</v>
      </c>
      <c r="E49" s="160">
        <f t="shared" si="1"/>
        <v>0</v>
      </c>
      <c r="F49" s="161"/>
      <c r="G49" s="165"/>
      <c r="H49" s="183" t="s">
        <v>251</v>
      </c>
      <c r="I49" s="178">
        <f t="shared" si="16"/>
        <v>0</v>
      </c>
      <c r="J49" s="179">
        <f t="shared" si="17"/>
        <v>0</v>
      </c>
      <c r="K49" s="178"/>
      <c r="L49" s="178"/>
      <c r="M49" s="178"/>
      <c r="N49" s="178"/>
      <c r="O49" s="178"/>
      <c r="P49" s="165"/>
      <c r="Q49" s="201"/>
      <c r="R49" s="17"/>
      <c r="S49" s="17"/>
      <c r="T49" s="18"/>
      <c r="U49" s="191"/>
    </row>
    <row r="50">
      <c r="A50" s="168"/>
      <c r="B50" s="169" t="s">
        <v>308</v>
      </c>
      <c r="C50" s="158">
        <v>300.0</v>
      </c>
      <c r="D50" s="159">
        <v>0.0</v>
      </c>
      <c r="E50" s="160">
        <f t="shared" si="1"/>
        <v>0</v>
      </c>
      <c r="F50" s="161"/>
      <c r="G50" s="165"/>
      <c r="H50" s="163" t="str">
        <f>HYPERLINK("https://docs.google.com/spreadsheets/d/1gcwweWNqUzTh07cmLfkMnNgM1BihIhXjjBRkb95hZVA/edit?usp=sharing","Time Sheets")</f>
        <v>Time Sheets</v>
      </c>
      <c r="I50" s="164" t="s">
        <v>254</v>
      </c>
      <c r="J50" s="17"/>
      <c r="K50" s="17"/>
      <c r="L50" s="17"/>
      <c r="M50" s="17"/>
      <c r="N50" s="17"/>
      <c r="O50" s="18"/>
      <c r="P50" s="165"/>
      <c r="Q50" s="201"/>
      <c r="R50" s="17"/>
      <c r="S50" s="17"/>
      <c r="T50" s="18"/>
      <c r="U50" s="191"/>
    </row>
    <row r="51">
      <c r="A51" s="168"/>
      <c r="B51" s="169" t="s">
        <v>309</v>
      </c>
      <c r="C51" s="158">
        <v>250.0</v>
      </c>
      <c r="D51" s="159">
        <v>0.0</v>
      </c>
      <c r="E51" s="160">
        <f t="shared" si="1"/>
        <v>0</v>
      </c>
      <c r="F51" s="161"/>
      <c r="G51" s="165"/>
      <c r="H51" s="171" t="s">
        <v>232</v>
      </c>
      <c r="I51" s="172" t="s">
        <v>233</v>
      </c>
      <c r="J51" s="173" t="s">
        <v>234</v>
      </c>
      <c r="K51" s="172" t="s">
        <v>235</v>
      </c>
      <c r="L51" s="172" t="s">
        <v>236</v>
      </c>
      <c r="M51" s="172" t="s">
        <v>237</v>
      </c>
      <c r="N51" s="172" t="s">
        <v>238</v>
      </c>
      <c r="O51" s="172" t="s">
        <v>239</v>
      </c>
      <c r="P51" s="165"/>
      <c r="Q51" s="201"/>
      <c r="R51" s="17"/>
      <c r="S51" s="17"/>
      <c r="T51" s="18"/>
      <c r="U51" s="191"/>
    </row>
    <row r="52">
      <c r="A52" s="168"/>
      <c r="B52" s="169" t="s">
        <v>310</v>
      </c>
      <c r="C52" s="158">
        <v>250.0</v>
      </c>
      <c r="D52" s="159">
        <v>0.0</v>
      </c>
      <c r="E52" s="160">
        <f t="shared" si="1"/>
        <v>0</v>
      </c>
      <c r="F52" s="161"/>
      <c r="G52" s="165"/>
      <c r="H52" s="178" t="s">
        <v>242</v>
      </c>
      <c r="I52" s="178">
        <f t="shared" ref="I52:I56" si="18">K52+L52+M52+N52+O52</f>
        <v>0</v>
      </c>
      <c r="J52" s="179">
        <f t="shared" ref="J52:J56" si="19">I52*13</f>
        <v>0</v>
      </c>
      <c r="K52" s="178"/>
      <c r="L52" s="178"/>
      <c r="M52" s="178"/>
      <c r="N52" s="178"/>
      <c r="O52" s="178"/>
      <c r="P52" s="165"/>
      <c r="Q52" s="201"/>
      <c r="R52" s="17"/>
      <c r="S52" s="17"/>
      <c r="T52" s="18"/>
      <c r="U52" s="191"/>
    </row>
    <row r="53">
      <c r="A53" s="168"/>
      <c r="B53" s="169" t="s">
        <v>311</v>
      </c>
      <c r="C53" s="158">
        <v>515.62</v>
      </c>
      <c r="D53" s="159">
        <v>0.0</v>
      </c>
      <c r="E53" s="160">
        <f t="shared" si="1"/>
        <v>0</v>
      </c>
      <c r="F53" s="161"/>
      <c r="G53" s="165"/>
      <c r="H53" s="178" t="s">
        <v>273</v>
      </c>
      <c r="I53" s="178">
        <f t="shared" si="18"/>
        <v>0</v>
      </c>
      <c r="J53" s="179">
        <f t="shared" si="19"/>
        <v>0</v>
      </c>
      <c r="K53" s="178"/>
      <c r="L53" s="178"/>
      <c r="M53" s="178"/>
      <c r="N53" s="178"/>
      <c r="O53" s="178"/>
      <c r="P53" s="165"/>
      <c r="Q53" s="201"/>
      <c r="R53" s="17"/>
      <c r="S53" s="17"/>
      <c r="T53" s="18"/>
      <c r="U53" s="191"/>
    </row>
    <row r="54">
      <c r="A54" s="168"/>
      <c r="B54" s="169" t="s">
        <v>312</v>
      </c>
      <c r="C54" s="158">
        <v>750.0</v>
      </c>
      <c r="D54" s="159">
        <v>0.0</v>
      </c>
      <c r="E54" s="160">
        <f t="shared" si="1"/>
        <v>0</v>
      </c>
      <c r="F54" s="161"/>
      <c r="G54" s="165"/>
      <c r="H54" s="178" t="s">
        <v>245</v>
      </c>
      <c r="I54" s="178">
        <f t="shared" si="18"/>
        <v>0</v>
      </c>
      <c r="J54" s="179">
        <f t="shared" si="19"/>
        <v>0</v>
      </c>
      <c r="K54" s="178"/>
      <c r="L54" s="178"/>
      <c r="N54" s="178"/>
      <c r="O54" s="178"/>
      <c r="P54" s="165"/>
      <c r="Q54" s="201"/>
      <c r="R54" s="17"/>
      <c r="S54" s="17"/>
      <c r="T54" s="18"/>
      <c r="U54" s="191"/>
    </row>
    <row r="55">
      <c r="A55" s="168"/>
      <c r="B55" s="169" t="s">
        <v>313</v>
      </c>
      <c r="C55" s="158">
        <v>1000.0</v>
      </c>
      <c r="D55" s="159">
        <v>0.0</v>
      </c>
      <c r="E55" s="160">
        <f t="shared" si="1"/>
        <v>0</v>
      </c>
      <c r="F55" s="161"/>
      <c r="G55" s="165"/>
      <c r="H55" s="178" t="s">
        <v>248</v>
      </c>
      <c r="I55" s="178">
        <f t="shared" si="18"/>
        <v>0</v>
      </c>
      <c r="J55" s="179">
        <f t="shared" si="19"/>
        <v>0</v>
      </c>
      <c r="K55" s="178"/>
      <c r="L55" s="178"/>
      <c r="M55" s="178"/>
      <c r="N55" s="178"/>
      <c r="O55" s="178"/>
      <c r="P55" s="165"/>
      <c r="Q55" s="201"/>
      <c r="R55" s="17"/>
      <c r="S55" s="17"/>
      <c r="T55" s="18"/>
      <c r="U55" s="191"/>
    </row>
    <row r="56">
      <c r="A56" s="168"/>
      <c r="B56" s="169" t="s">
        <v>314</v>
      </c>
      <c r="C56" s="158">
        <v>200.0</v>
      </c>
      <c r="D56" s="159">
        <v>0.0</v>
      </c>
      <c r="E56" s="160">
        <f t="shared" si="1"/>
        <v>0</v>
      </c>
      <c r="F56" s="161"/>
      <c r="G56" s="165"/>
      <c r="H56" s="183" t="s">
        <v>251</v>
      </c>
      <c r="I56" s="178">
        <f t="shared" si="18"/>
        <v>0</v>
      </c>
      <c r="J56" s="179">
        <f t="shared" si="19"/>
        <v>0</v>
      </c>
      <c r="K56" s="178"/>
      <c r="L56" s="178"/>
      <c r="M56" s="178"/>
      <c r="N56" s="178"/>
      <c r="O56" s="178"/>
      <c r="P56" s="165"/>
      <c r="Q56" s="201"/>
      <c r="R56" s="17"/>
      <c r="S56" s="17"/>
      <c r="T56" s="18"/>
      <c r="U56" s="191"/>
    </row>
    <row r="57">
      <c r="A57" s="168"/>
      <c r="B57" s="169" t="s">
        <v>315</v>
      </c>
      <c r="C57" s="158">
        <v>500.0</v>
      </c>
      <c r="D57" s="159">
        <v>0.0</v>
      </c>
      <c r="E57" s="160">
        <f t="shared" si="1"/>
        <v>0</v>
      </c>
      <c r="F57" s="161"/>
      <c r="G57" s="165"/>
      <c r="H57" s="163" t="str">
        <f>HYPERLINK("https://docs.google.com/spreadsheets/d/1gcwweWNqUzTh07cmLfkMnNgM1BihIhXjjBRkb95hZVA/edit?usp=sharing","Time Sheets")</f>
        <v>Time Sheets</v>
      </c>
      <c r="I57" s="164" t="s">
        <v>254</v>
      </c>
      <c r="J57" s="17"/>
      <c r="K57" s="17"/>
      <c r="L57" s="17"/>
      <c r="M57" s="17"/>
      <c r="N57" s="17"/>
      <c r="O57" s="18"/>
      <c r="P57" s="165"/>
      <c r="Q57" s="201"/>
      <c r="R57" s="17"/>
      <c r="S57" s="17"/>
      <c r="T57" s="18"/>
      <c r="U57" s="191"/>
    </row>
    <row r="58" outlineLevel="1">
      <c r="A58" s="168"/>
      <c r="B58" s="169" t="s">
        <v>316</v>
      </c>
      <c r="C58" s="158">
        <v>16.69</v>
      </c>
      <c r="D58" s="159">
        <v>0.0</v>
      </c>
      <c r="E58" s="160">
        <f t="shared" si="1"/>
        <v>0</v>
      </c>
      <c r="F58" s="161"/>
      <c r="G58" s="165"/>
      <c r="H58" s="171" t="s">
        <v>232</v>
      </c>
      <c r="I58" s="172" t="s">
        <v>233</v>
      </c>
      <c r="J58" s="173" t="s">
        <v>234</v>
      </c>
      <c r="K58" s="172" t="s">
        <v>235</v>
      </c>
      <c r="L58" s="172" t="s">
        <v>236</v>
      </c>
      <c r="M58" s="172" t="s">
        <v>237</v>
      </c>
      <c r="N58" s="172" t="s">
        <v>238</v>
      </c>
      <c r="O58" s="172" t="s">
        <v>239</v>
      </c>
      <c r="P58" s="165"/>
      <c r="Q58" s="201"/>
      <c r="R58" s="17"/>
      <c r="S58" s="17"/>
      <c r="T58" s="18"/>
      <c r="U58" s="191"/>
    </row>
    <row r="59">
      <c r="A59" s="168"/>
      <c r="B59" s="169" t="s">
        <v>317</v>
      </c>
      <c r="C59" s="158">
        <v>20.0</v>
      </c>
      <c r="D59" s="159">
        <v>0.0</v>
      </c>
      <c r="E59" s="160">
        <f t="shared" si="1"/>
        <v>0</v>
      </c>
      <c r="F59" s="161"/>
      <c r="G59" s="165"/>
      <c r="H59" s="178" t="s">
        <v>242</v>
      </c>
      <c r="I59" s="178">
        <f t="shared" ref="I59:I63" si="20">K59+L59+M59+N59+O59</f>
        <v>0</v>
      </c>
      <c r="J59" s="179">
        <f t="shared" ref="J59:J63" si="21">I59*13</f>
        <v>0</v>
      </c>
      <c r="K59" s="178"/>
      <c r="L59" s="178"/>
      <c r="M59" s="178"/>
      <c r="N59" s="178"/>
      <c r="O59" s="178"/>
      <c r="P59" s="165"/>
      <c r="Q59" s="201"/>
      <c r="R59" s="17"/>
      <c r="S59" s="17"/>
      <c r="T59" s="18"/>
      <c r="U59" s="191"/>
    </row>
    <row r="60">
      <c r="A60" s="168"/>
      <c r="B60" s="169" t="s">
        <v>318</v>
      </c>
      <c r="C60" s="158">
        <v>30.0</v>
      </c>
      <c r="D60" s="159">
        <v>0.0</v>
      </c>
      <c r="E60" s="160">
        <f t="shared" si="1"/>
        <v>0</v>
      </c>
      <c r="F60" s="161"/>
      <c r="G60" s="165"/>
      <c r="H60" s="178" t="s">
        <v>273</v>
      </c>
      <c r="I60" s="178">
        <f t="shared" si="20"/>
        <v>0</v>
      </c>
      <c r="J60" s="179">
        <f t="shared" si="21"/>
        <v>0</v>
      </c>
      <c r="K60" s="178"/>
      <c r="L60" s="178"/>
      <c r="M60" s="178"/>
      <c r="N60" s="178"/>
      <c r="O60" s="178"/>
      <c r="P60" s="165"/>
      <c r="Q60" s="201"/>
      <c r="R60" s="17"/>
      <c r="S60" s="17"/>
      <c r="T60" s="18"/>
      <c r="U60" s="191"/>
    </row>
    <row r="61">
      <c r="A61" s="206"/>
      <c r="B61" s="207" t="s">
        <v>319</v>
      </c>
      <c r="C61" s="17"/>
      <c r="D61" s="18"/>
      <c r="E61" s="208">
        <f>SUM(E3:E60)</f>
        <v>0</v>
      </c>
      <c r="F61" s="208"/>
      <c r="G61" s="165"/>
      <c r="H61" s="178" t="s">
        <v>245</v>
      </c>
      <c r="I61" s="178">
        <f t="shared" si="20"/>
        <v>0</v>
      </c>
      <c r="J61" s="179">
        <f t="shared" si="21"/>
        <v>0</v>
      </c>
      <c r="K61" s="178"/>
      <c r="L61" s="178"/>
      <c r="N61" s="178"/>
      <c r="O61" s="178"/>
      <c r="P61" s="165"/>
      <c r="Q61" s="201"/>
      <c r="R61" s="17"/>
      <c r="S61" s="17"/>
      <c r="T61" s="18"/>
      <c r="U61" s="191"/>
    </row>
    <row r="62">
      <c r="A62" s="209"/>
      <c r="B62" s="210" t="s">
        <v>320</v>
      </c>
      <c r="C62" s="17"/>
      <c r="D62" s="18"/>
      <c r="E62" s="211">
        <v>0.0</v>
      </c>
      <c r="F62" s="208">
        <f>SUM(F4:F60)</f>
        <v>0</v>
      </c>
      <c r="G62" s="165"/>
      <c r="H62" s="178" t="s">
        <v>248</v>
      </c>
      <c r="I62" s="178">
        <f t="shared" si="20"/>
        <v>0</v>
      </c>
      <c r="J62" s="179">
        <f t="shared" si="21"/>
        <v>0</v>
      </c>
      <c r="K62" s="178"/>
      <c r="L62" s="178"/>
      <c r="M62" s="178"/>
      <c r="N62" s="178"/>
      <c r="O62" s="178"/>
      <c r="P62" s="165"/>
      <c r="Q62" s="189"/>
      <c r="R62" s="17"/>
      <c r="S62" s="17"/>
      <c r="T62" s="18"/>
      <c r="U62" s="191"/>
    </row>
    <row r="63">
      <c r="A63" s="212"/>
      <c r="B63" s="169" t="s">
        <v>321</v>
      </c>
      <c r="C63" s="179"/>
      <c r="D63" s="178"/>
      <c r="E63" s="160">
        <f t="shared" ref="E63:E70" si="22">D63*C63</f>
        <v>0</v>
      </c>
      <c r="F63" s="161"/>
      <c r="G63" s="165"/>
      <c r="H63" s="183" t="s">
        <v>251</v>
      </c>
      <c r="I63" s="178">
        <f t="shared" si="20"/>
        <v>0</v>
      </c>
      <c r="J63" s="179">
        <f t="shared" si="21"/>
        <v>0</v>
      </c>
      <c r="K63" s="178"/>
      <c r="L63" s="178"/>
      <c r="M63" s="178"/>
      <c r="N63" s="178"/>
      <c r="O63" s="178"/>
      <c r="P63" s="165"/>
      <c r="Q63" s="189"/>
      <c r="R63" s="17"/>
      <c r="S63" s="17"/>
      <c r="T63" s="18"/>
      <c r="U63" s="191"/>
    </row>
    <row r="64">
      <c r="A64" s="168"/>
      <c r="B64" s="169" t="s">
        <v>322</v>
      </c>
      <c r="C64" s="179"/>
      <c r="D64" s="178"/>
      <c r="E64" s="160">
        <f t="shared" si="22"/>
        <v>0</v>
      </c>
      <c r="F64" s="161"/>
      <c r="G64" s="165"/>
      <c r="H64" s="163" t="str">
        <f>HYPERLINK("https://docs.google.com/spreadsheets/d/1gcwweWNqUzTh07cmLfkMnNgM1BihIhXjjBRkb95hZVA/edit?usp=sharing","Time Sheets")</f>
        <v>Time Sheets</v>
      </c>
      <c r="I64" s="164" t="s">
        <v>254</v>
      </c>
      <c r="J64" s="17"/>
      <c r="K64" s="17"/>
      <c r="L64" s="17"/>
      <c r="M64" s="17"/>
      <c r="N64" s="17"/>
      <c r="O64" s="18"/>
      <c r="P64" s="165"/>
      <c r="Q64" s="189"/>
      <c r="R64" s="17"/>
      <c r="S64" s="17"/>
      <c r="T64" s="18"/>
      <c r="U64" s="191"/>
    </row>
    <row r="65">
      <c r="A65" s="168"/>
      <c r="B65" s="169" t="s">
        <v>323</v>
      </c>
      <c r="C65" s="179"/>
      <c r="D65" s="178"/>
      <c r="E65" s="160">
        <f t="shared" si="22"/>
        <v>0</v>
      </c>
      <c r="F65" s="161"/>
      <c r="G65" s="165"/>
      <c r="H65" s="171" t="s">
        <v>232</v>
      </c>
      <c r="I65" s="172" t="s">
        <v>233</v>
      </c>
      <c r="J65" s="173" t="s">
        <v>234</v>
      </c>
      <c r="K65" s="172" t="s">
        <v>235</v>
      </c>
      <c r="L65" s="172" t="s">
        <v>236</v>
      </c>
      <c r="M65" s="172" t="s">
        <v>237</v>
      </c>
      <c r="N65" s="172" t="s">
        <v>238</v>
      </c>
      <c r="O65" s="172" t="s">
        <v>239</v>
      </c>
      <c r="P65" s="165"/>
      <c r="Q65" s="189"/>
      <c r="R65" s="17"/>
      <c r="S65" s="17"/>
      <c r="T65" s="18"/>
      <c r="U65" s="191"/>
    </row>
    <row r="66">
      <c r="A66" s="168"/>
      <c r="B66" s="169" t="s">
        <v>324</v>
      </c>
      <c r="C66" s="179"/>
      <c r="D66" s="178"/>
      <c r="E66" s="160">
        <f t="shared" si="22"/>
        <v>0</v>
      </c>
      <c r="F66" s="161"/>
      <c r="G66" s="165"/>
      <c r="H66" s="178" t="s">
        <v>242</v>
      </c>
      <c r="I66" s="178">
        <f t="shared" ref="I66:I70" si="23">K66+L66+M66+N66+O66</f>
        <v>0</v>
      </c>
      <c r="J66" s="179">
        <f t="shared" ref="J66:J70" si="24">I66*13</f>
        <v>0</v>
      </c>
      <c r="K66" s="178"/>
      <c r="L66" s="178"/>
      <c r="M66" s="178"/>
      <c r="N66" s="178"/>
      <c r="O66" s="178"/>
      <c r="P66" s="165"/>
      <c r="Q66" s="189"/>
      <c r="R66" s="17"/>
      <c r="S66" s="17"/>
      <c r="T66" s="18"/>
      <c r="U66" s="191"/>
    </row>
    <row r="67">
      <c r="A67" s="168"/>
      <c r="B67" s="169" t="s">
        <v>325</v>
      </c>
      <c r="C67" s="179"/>
      <c r="D67" s="178"/>
      <c r="E67" s="160">
        <f t="shared" si="22"/>
        <v>0</v>
      </c>
      <c r="F67" s="161"/>
      <c r="G67" s="165"/>
      <c r="H67" s="178" t="s">
        <v>273</v>
      </c>
      <c r="I67" s="178">
        <f t="shared" si="23"/>
        <v>0</v>
      </c>
      <c r="J67" s="179">
        <f t="shared" si="24"/>
        <v>0</v>
      </c>
      <c r="K67" s="178"/>
      <c r="L67" s="178"/>
      <c r="M67" s="178"/>
      <c r="N67" s="178"/>
      <c r="O67" s="178"/>
      <c r="P67" s="165"/>
      <c r="Q67" s="189"/>
      <c r="R67" s="17"/>
      <c r="S67" s="17"/>
      <c r="T67" s="18"/>
      <c r="U67" s="191"/>
    </row>
    <row r="68">
      <c r="A68" s="168"/>
      <c r="B68" s="169" t="s">
        <v>326</v>
      </c>
      <c r="C68" s="179"/>
      <c r="D68" s="178"/>
      <c r="E68" s="160">
        <f t="shared" si="22"/>
        <v>0</v>
      </c>
      <c r="F68" s="161"/>
      <c r="G68" s="165"/>
      <c r="H68" s="178" t="s">
        <v>245</v>
      </c>
      <c r="I68" s="178">
        <f t="shared" si="23"/>
        <v>0</v>
      </c>
      <c r="J68" s="179">
        <f t="shared" si="24"/>
        <v>0</v>
      </c>
      <c r="K68" s="178"/>
      <c r="L68" s="178"/>
      <c r="N68" s="178"/>
      <c r="O68" s="178"/>
      <c r="P68" s="165"/>
      <c r="Q68" s="201"/>
      <c r="R68" s="17"/>
      <c r="S68" s="17"/>
      <c r="T68" s="18"/>
      <c r="U68" s="191"/>
    </row>
    <row r="69">
      <c r="A69" s="168"/>
      <c r="B69" s="169" t="s">
        <v>327</v>
      </c>
      <c r="C69" s="179"/>
      <c r="D69" s="178"/>
      <c r="E69" s="160">
        <f t="shared" si="22"/>
        <v>0</v>
      </c>
      <c r="F69" s="161"/>
      <c r="G69" s="165"/>
      <c r="H69" s="178" t="s">
        <v>248</v>
      </c>
      <c r="I69" s="178">
        <f t="shared" si="23"/>
        <v>0</v>
      </c>
      <c r="J69" s="179">
        <f t="shared" si="24"/>
        <v>0</v>
      </c>
      <c r="K69" s="178"/>
      <c r="L69" s="178"/>
      <c r="M69" s="178"/>
      <c r="N69" s="178"/>
      <c r="O69" s="178"/>
      <c r="P69" s="165"/>
      <c r="Q69" s="201"/>
      <c r="R69" s="17"/>
      <c r="S69" s="17"/>
      <c r="T69" s="18"/>
      <c r="U69" s="191"/>
    </row>
    <row r="70">
      <c r="A70" s="168"/>
      <c r="B70" s="169" t="s">
        <v>328</v>
      </c>
      <c r="C70" s="179"/>
      <c r="D70" s="178"/>
      <c r="E70" s="160">
        <f t="shared" si="22"/>
        <v>0</v>
      </c>
      <c r="F70" s="161"/>
      <c r="G70" s="165"/>
      <c r="H70" s="183" t="s">
        <v>251</v>
      </c>
      <c r="I70" s="178">
        <f t="shared" si="23"/>
        <v>0</v>
      </c>
      <c r="J70" s="179">
        <f t="shared" si="24"/>
        <v>0</v>
      </c>
      <c r="K70" s="178"/>
      <c r="L70" s="178"/>
      <c r="M70" s="178"/>
      <c r="N70" s="178"/>
      <c r="O70" s="178"/>
      <c r="P70" s="165"/>
      <c r="Q70" s="201"/>
      <c r="R70" s="17"/>
      <c r="S70" s="17"/>
      <c r="T70" s="18"/>
      <c r="U70" s="191"/>
    </row>
    <row r="71">
      <c r="A71" s="168"/>
      <c r="B71" s="169" t="s">
        <v>329</v>
      </c>
      <c r="C71" s="160"/>
      <c r="D71" s="178"/>
      <c r="E71" s="213">
        <v>1020.0</v>
      </c>
      <c r="F71" s="214">
        <v>880.0</v>
      </c>
      <c r="G71" s="165"/>
      <c r="H71" s="163" t="str">
        <f>HYPERLINK("https://docs.google.com/spreadsheets/d/1gcwweWNqUzTh07cmLfkMnNgM1BihIhXjjBRkb95hZVA/edit?usp=sharing","Time Sheets")</f>
        <v>Time Sheets</v>
      </c>
      <c r="I71" s="164" t="s">
        <v>254</v>
      </c>
      <c r="J71" s="17"/>
      <c r="K71" s="17"/>
      <c r="L71" s="17"/>
      <c r="M71" s="17"/>
      <c r="N71" s="17"/>
      <c r="O71" s="18"/>
      <c r="P71" s="165"/>
      <c r="Q71" s="201"/>
      <c r="R71" s="17"/>
      <c r="S71" s="17"/>
      <c r="T71" s="18"/>
      <c r="U71" s="191"/>
    </row>
    <row r="72">
      <c r="A72" s="168"/>
      <c r="B72" s="169" t="s">
        <v>330</v>
      </c>
      <c r="C72" s="179"/>
      <c r="D72" s="178"/>
      <c r="E72" s="160">
        <f t="shared" ref="E72:E74" si="25">D72*C72</f>
        <v>0</v>
      </c>
      <c r="F72" s="161"/>
      <c r="G72" s="165"/>
      <c r="H72" s="171" t="s">
        <v>232</v>
      </c>
      <c r="I72" s="172" t="s">
        <v>233</v>
      </c>
      <c r="J72" s="173" t="s">
        <v>234</v>
      </c>
      <c r="K72" s="172" t="s">
        <v>235</v>
      </c>
      <c r="L72" s="172" t="s">
        <v>236</v>
      </c>
      <c r="M72" s="172" t="s">
        <v>237</v>
      </c>
      <c r="N72" s="172" t="s">
        <v>238</v>
      </c>
      <c r="O72" s="172" t="s">
        <v>239</v>
      </c>
      <c r="P72" s="165"/>
      <c r="Q72" s="201"/>
      <c r="R72" s="17"/>
      <c r="S72" s="17"/>
      <c r="T72" s="18"/>
      <c r="U72" s="191"/>
    </row>
    <row r="73">
      <c r="A73" s="168"/>
      <c r="B73" s="157" t="s">
        <v>331</v>
      </c>
      <c r="C73" s="179"/>
      <c r="D73" s="178"/>
      <c r="E73" s="160">
        <f t="shared" si="25"/>
        <v>0</v>
      </c>
      <c r="F73" s="161"/>
      <c r="G73" s="165"/>
      <c r="H73" s="178" t="s">
        <v>242</v>
      </c>
      <c r="I73" s="178">
        <f t="shared" ref="I73:I77" si="26">K73+L73+M73+N73+O73</f>
        <v>0</v>
      </c>
      <c r="J73" s="179">
        <f t="shared" ref="J73:J77" si="27">I73*13</f>
        <v>0</v>
      </c>
      <c r="K73" s="178"/>
      <c r="L73" s="178"/>
      <c r="M73" s="178"/>
      <c r="N73" s="178"/>
      <c r="O73" s="178"/>
      <c r="P73" s="165"/>
      <c r="Q73" s="201"/>
      <c r="R73" s="17"/>
      <c r="S73" s="17"/>
      <c r="T73" s="18"/>
      <c r="U73" s="191"/>
    </row>
    <row r="74">
      <c r="A74" s="206"/>
      <c r="B74" s="169" t="s">
        <v>332</v>
      </c>
      <c r="C74" s="179"/>
      <c r="D74" s="178"/>
      <c r="E74" s="160">
        <f t="shared" si="25"/>
        <v>0</v>
      </c>
      <c r="F74" s="161"/>
      <c r="G74" s="165"/>
      <c r="H74" s="178" t="s">
        <v>273</v>
      </c>
      <c r="I74" s="178">
        <f t="shared" si="26"/>
        <v>0</v>
      </c>
      <c r="J74" s="179">
        <f t="shared" si="27"/>
        <v>0</v>
      </c>
      <c r="K74" s="178"/>
      <c r="L74" s="178"/>
      <c r="M74" s="178"/>
      <c r="N74" s="178"/>
      <c r="O74" s="178"/>
      <c r="P74" s="165"/>
      <c r="Q74" s="201"/>
      <c r="R74" s="17"/>
      <c r="S74" s="17"/>
      <c r="T74" s="18"/>
      <c r="U74" s="191"/>
    </row>
    <row r="75">
      <c r="A75" s="168"/>
      <c r="B75" s="157" t="s">
        <v>333</v>
      </c>
      <c r="C75" s="160"/>
      <c r="D75" s="178"/>
      <c r="E75" s="160">
        <f>C75*D75</f>
        <v>0</v>
      </c>
      <c r="F75" s="161"/>
      <c r="G75" s="165"/>
      <c r="H75" s="178" t="s">
        <v>245</v>
      </c>
      <c r="I75" s="178">
        <f t="shared" si="26"/>
        <v>0</v>
      </c>
      <c r="J75" s="179">
        <f t="shared" si="27"/>
        <v>0</v>
      </c>
      <c r="K75" s="178"/>
      <c r="L75" s="178"/>
      <c r="N75" s="178"/>
      <c r="O75" s="178"/>
      <c r="P75" s="165"/>
      <c r="Q75" s="201"/>
      <c r="R75" s="17"/>
      <c r="S75" s="17"/>
      <c r="T75" s="18"/>
      <c r="U75" s="191"/>
    </row>
    <row r="76">
      <c r="A76" s="168"/>
      <c r="B76" s="169" t="s">
        <v>334</v>
      </c>
      <c r="C76" s="160"/>
      <c r="D76" s="178"/>
      <c r="E76" s="160">
        <f t="shared" ref="E76:E78" si="28">D76*C76</f>
        <v>0</v>
      </c>
      <c r="F76" s="161"/>
      <c r="G76" s="165"/>
      <c r="H76" s="178" t="s">
        <v>248</v>
      </c>
      <c r="I76" s="178">
        <f t="shared" si="26"/>
        <v>0</v>
      </c>
      <c r="J76" s="179">
        <f t="shared" si="27"/>
        <v>0</v>
      </c>
      <c r="K76" s="178"/>
      <c r="L76" s="178"/>
      <c r="M76" s="178"/>
      <c r="N76" s="178"/>
      <c r="O76" s="178"/>
      <c r="P76" s="165"/>
      <c r="Q76" s="201"/>
      <c r="R76" s="17"/>
      <c r="S76" s="17"/>
      <c r="T76" s="18"/>
      <c r="U76" s="191"/>
    </row>
    <row r="77">
      <c r="A77" s="206"/>
      <c r="B77" s="157" t="s">
        <v>335</v>
      </c>
      <c r="C77" s="160"/>
      <c r="D77" s="178"/>
      <c r="E77" s="160">
        <f t="shared" si="28"/>
        <v>0</v>
      </c>
      <c r="F77" s="161"/>
      <c r="G77" s="165"/>
      <c r="H77" s="183" t="s">
        <v>251</v>
      </c>
      <c r="I77" s="178">
        <f t="shared" si="26"/>
        <v>0</v>
      </c>
      <c r="J77" s="179">
        <f t="shared" si="27"/>
        <v>0</v>
      </c>
      <c r="K77" s="178"/>
      <c r="L77" s="178"/>
      <c r="M77" s="178"/>
      <c r="N77" s="178"/>
      <c r="O77" s="178"/>
      <c r="P77" s="165"/>
      <c r="Q77" s="201"/>
      <c r="R77" s="17"/>
      <c r="S77" s="17"/>
      <c r="T77" s="18"/>
      <c r="U77" s="191"/>
    </row>
    <row r="78">
      <c r="A78" s="206"/>
      <c r="B78" s="157" t="s">
        <v>336</v>
      </c>
      <c r="C78" s="215">
        <v>625.0</v>
      </c>
      <c r="D78" s="216">
        <v>3.0</v>
      </c>
      <c r="E78" s="160">
        <f t="shared" si="28"/>
        <v>1875</v>
      </c>
      <c r="F78" s="182">
        <f>J8</f>
        <v>643.5</v>
      </c>
      <c r="G78" s="165"/>
      <c r="H78" s="163" t="str">
        <f>HYPERLINK("https://docs.google.com/spreadsheets/d/1gcwweWNqUzTh07cmLfkMnNgM1BihIhXjjBRkb95hZVA/edit?usp=sharing","Time Sheets")</f>
        <v>Time Sheets</v>
      </c>
      <c r="I78" s="164" t="s">
        <v>254</v>
      </c>
      <c r="J78" s="17"/>
      <c r="K78" s="17"/>
      <c r="L78" s="17"/>
      <c r="M78" s="17"/>
      <c r="N78" s="17"/>
      <c r="O78" s="18"/>
      <c r="P78" s="165"/>
      <c r="Q78" s="201"/>
      <c r="R78" s="17"/>
      <c r="S78" s="17"/>
      <c r="T78" s="18"/>
      <c r="U78" s="191"/>
    </row>
    <row r="79">
      <c r="A79" s="212"/>
      <c r="B79" s="217" t="s">
        <v>337</v>
      </c>
      <c r="C79" s="218"/>
      <c r="D79" s="219"/>
      <c r="E79" s="211">
        <f t="shared" ref="E79:F79" si="29">SUM(E63:E78)</f>
        <v>2895</v>
      </c>
      <c r="F79" s="220">
        <f t="shared" si="29"/>
        <v>1523.5</v>
      </c>
      <c r="G79" s="165"/>
      <c r="H79" s="171" t="s">
        <v>232</v>
      </c>
      <c r="I79" s="172" t="s">
        <v>233</v>
      </c>
      <c r="J79" s="173" t="s">
        <v>234</v>
      </c>
      <c r="K79" s="172" t="s">
        <v>235</v>
      </c>
      <c r="L79" s="172" t="s">
        <v>236</v>
      </c>
      <c r="M79" s="172" t="s">
        <v>237</v>
      </c>
      <c r="N79" s="172" t="s">
        <v>238</v>
      </c>
      <c r="O79" s="172" t="s">
        <v>239</v>
      </c>
      <c r="P79" s="165"/>
      <c r="Q79" s="201"/>
      <c r="R79" s="17"/>
      <c r="S79" s="17"/>
      <c r="T79" s="18"/>
      <c r="U79" s="191"/>
    </row>
    <row r="80">
      <c r="A80" s="221"/>
      <c r="B80" s="222" t="s">
        <v>338</v>
      </c>
      <c r="C80" s="223"/>
      <c r="D80" s="224"/>
      <c r="E80" s="225">
        <f t="shared" ref="E80:F80" si="30">E79+E62</f>
        <v>2895</v>
      </c>
      <c r="F80" s="225">
        <f t="shared" si="30"/>
        <v>1523.5</v>
      </c>
      <c r="G80" s="165"/>
      <c r="H80" s="178" t="s">
        <v>242</v>
      </c>
      <c r="I80" s="178">
        <f t="shared" ref="I80:I84" si="31">K80+L80+M80+N80+O80</f>
        <v>0</v>
      </c>
      <c r="J80" s="179">
        <f t="shared" ref="J80:J84" si="32">I80*13</f>
        <v>0</v>
      </c>
      <c r="K80" s="178"/>
      <c r="L80" s="178"/>
      <c r="M80" s="178"/>
      <c r="N80" s="178"/>
      <c r="O80" s="178"/>
      <c r="P80" s="165"/>
      <c r="Q80" s="201"/>
      <c r="R80" s="17"/>
      <c r="S80" s="17"/>
      <c r="T80" s="18"/>
      <c r="U80" s="191"/>
    </row>
    <row r="81">
      <c r="A81" s="226"/>
      <c r="B81" s="227" t="s">
        <v>339</v>
      </c>
      <c r="C81" s="228"/>
      <c r="D81" s="229"/>
      <c r="E81" s="230">
        <f>E80*0.3</f>
        <v>868.5</v>
      </c>
      <c r="F81" s="230"/>
      <c r="G81" s="165"/>
      <c r="H81" s="178" t="s">
        <v>273</v>
      </c>
      <c r="I81" s="178">
        <f t="shared" si="31"/>
        <v>0</v>
      </c>
      <c r="J81" s="179">
        <f t="shared" si="32"/>
        <v>0</v>
      </c>
      <c r="K81" s="178"/>
      <c r="L81" s="178"/>
      <c r="M81" s="178"/>
      <c r="N81" s="178"/>
      <c r="O81" s="178"/>
      <c r="P81" s="165"/>
      <c r="Q81" s="201"/>
      <c r="R81" s="17"/>
      <c r="S81" s="17"/>
      <c r="T81" s="18"/>
      <c r="U81" s="191"/>
    </row>
    <row r="82">
      <c r="A82" s="231"/>
      <c r="B82" s="232" t="s">
        <v>340</v>
      </c>
      <c r="C82" s="233"/>
      <c r="D82" s="234"/>
      <c r="E82" s="235">
        <f t="shared" ref="E82:F82" si="33">E81+E80</f>
        <v>3763.5</v>
      </c>
      <c r="F82" s="235">
        <f t="shared" si="33"/>
        <v>1523.5</v>
      </c>
      <c r="G82" s="165"/>
      <c r="H82" s="178" t="s">
        <v>245</v>
      </c>
      <c r="I82" s="178">
        <f t="shared" si="31"/>
        <v>0</v>
      </c>
      <c r="J82" s="179">
        <f t="shared" si="32"/>
        <v>0</v>
      </c>
      <c r="K82" s="178"/>
      <c r="L82" s="178"/>
      <c r="N82" s="178"/>
      <c r="O82" s="178"/>
      <c r="P82" s="165"/>
      <c r="Q82" s="201"/>
      <c r="R82" s="17"/>
      <c r="S82" s="17"/>
      <c r="T82" s="18"/>
      <c r="U82" s="191"/>
    </row>
    <row r="83">
      <c r="A83" s="176"/>
      <c r="B83" s="161"/>
      <c r="C83" s="182"/>
      <c r="D83" s="161"/>
      <c r="E83" s="161"/>
      <c r="F83" s="161"/>
      <c r="G83" s="165"/>
      <c r="H83" s="178" t="s">
        <v>248</v>
      </c>
      <c r="I83" s="178">
        <f t="shared" si="31"/>
        <v>0</v>
      </c>
      <c r="J83" s="179">
        <f t="shared" si="32"/>
        <v>0</v>
      </c>
      <c r="K83" s="178"/>
      <c r="L83" s="178"/>
      <c r="M83" s="178"/>
      <c r="N83" s="178"/>
      <c r="O83" s="178"/>
      <c r="P83" s="165"/>
      <c r="Q83" s="201"/>
      <c r="R83" s="17"/>
      <c r="S83" s="17"/>
      <c r="T83" s="18"/>
      <c r="U83" s="191"/>
    </row>
    <row r="84">
      <c r="A84" s="176"/>
      <c r="B84" s="161"/>
      <c r="C84" s="182"/>
      <c r="D84" s="161"/>
      <c r="E84" s="161"/>
      <c r="F84" s="161"/>
      <c r="G84" s="165"/>
      <c r="H84" s="183" t="s">
        <v>251</v>
      </c>
      <c r="I84" s="178">
        <f t="shared" si="31"/>
        <v>0</v>
      </c>
      <c r="J84" s="179">
        <f t="shared" si="32"/>
        <v>0</v>
      </c>
      <c r="K84" s="178"/>
      <c r="L84" s="178"/>
      <c r="M84" s="178"/>
      <c r="N84" s="178"/>
      <c r="O84" s="178"/>
      <c r="P84" s="165"/>
      <c r="Q84" s="201"/>
      <c r="R84" s="17"/>
      <c r="S84" s="17"/>
      <c r="T84" s="18"/>
      <c r="U84" s="191"/>
    </row>
    <row r="85">
      <c r="A85" s="176"/>
      <c r="B85" s="161"/>
      <c r="C85" s="182"/>
      <c r="D85" s="161"/>
      <c r="E85" s="161"/>
      <c r="F85" s="161"/>
      <c r="G85" s="165"/>
      <c r="H85" s="163" t="str">
        <f>HYPERLINK("https://docs.google.com/spreadsheets/d/1gcwweWNqUzTh07cmLfkMnNgM1BihIhXjjBRkb95hZVA/edit?usp=sharing","Time Sheets")</f>
        <v>Time Sheets</v>
      </c>
      <c r="I85" s="164" t="s">
        <v>254</v>
      </c>
      <c r="J85" s="17"/>
      <c r="K85" s="17"/>
      <c r="L85" s="17"/>
      <c r="M85" s="17"/>
      <c r="N85" s="17"/>
      <c r="O85" s="18"/>
      <c r="P85" s="165"/>
      <c r="Q85" s="201"/>
      <c r="R85" s="17"/>
      <c r="S85" s="17"/>
      <c r="T85" s="18"/>
      <c r="U85" s="191"/>
    </row>
    <row r="86">
      <c r="A86" s="176"/>
      <c r="B86" s="161"/>
      <c r="C86" s="182"/>
      <c r="D86" s="161"/>
      <c r="E86" s="161"/>
      <c r="F86" s="161"/>
      <c r="G86" s="165"/>
      <c r="H86" s="171" t="s">
        <v>232</v>
      </c>
      <c r="I86" s="172" t="s">
        <v>233</v>
      </c>
      <c r="J86" s="173" t="s">
        <v>234</v>
      </c>
      <c r="K86" s="172" t="s">
        <v>235</v>
      </c>
      <c r="L86" s="172" t="s">
        <v>236</v>
      </c>
      <c r="M86" s="172" t="s">
        <v>237</v>
      </c>
      <c r="N86" s="172" t="s">
        <v>238</v>
      </c>
      <c r="O86" s="172" t="s">
        <v>239</v>
      </c>
      <c r="P86" s="165"/>
      <c r="Q86" s="201"/>
      <c r="R86" s="17"/>
      <c r="S86" s="17"/>
      <c r="T86" s="18"/>
      <c r="U86" s="191"/>
    </row>
    <row r="87">
      <c r="A87" s="176"/>
      <c r="B87" s="161"/>
      <c r="C87" s="182"/>
      <c r="D87" s="161"/>
      <c r="E87" s="161"/>
      <c r="F87" s="161"/>
      <c r="G87" s="165"/>
      <c r="H87" s="178" t="s">
        <v>242</v>
      </c>
      <c r="I87" s="178">
        <f t="shared" ref="I87:I91" si="34">K87+L87+M87+N87+O87</f>
        <v>0</v>
      </c>
      <c r="J87" s="179">
        <f t="shared" ref="J87:J91" si="35">I87*13</f>
        <v>0</v>
      </c>
      <c r="K87" s="178"/>
      <c r="L87" s="178"/>
      <c r="M87" s="178"/>
      <c r="N87" s="178"/>
      <c r="O87" s="178"/>
      <c r="P87" s="165"/>
      <c r="Q87" s="201"/>
      <c r="R87" s="17"/>
      <c r="S87" s="17"/>
      <c r="T87" s="18"/>
      <c r="U87" s="191"/>
    </row>
    <row r="88">
      <c r="A88" s="176"/>
      <c r="B88" s="161"/>
      <c r="C88" s="182"/>
      <c r="D88" s="161"/>
      <c r="E88" s="161"/>
      <c r="F88" s="161"/>
      <c r="G88" s="165"/>
      <c r="H88" s="178" t="s">
        <v>273</v>
      </c>
      <c r="I88" s="178">
        <f t="shared" si="34"/>
        <v>0</v>
      </c>
      <c r="J88" s="179">
        <f t="shared" si="35"/>
        <v>0</v>
      </c>
      <c r="K88" s="178"/>
      <c r="L88" s="178"/>
      <c r="M88" s="178"/>
      <c r="N88" s="178"/>
      <c r="O88" s="178"/>
      <c r="P88" s="165"/>
      <c r="Q88" s="201"/>
      <c r="R88" s="17"/>
      <c r="S88" s="17"/>
      <c r="T88" s="18"/>
      <c r="U88" s="191"/>
    </row>
    <row r="89">
      <c r="A89" s="176"/>
      <c r="B89" s="161"/>
      <c r="C89" s="182"/>
      <c r="D89" s="161"/>
      <c r="E89" s="161"/>
      <c r="F89" s="161"/>
      <c r="G89" s="165"/>
      <c r="H89" s="178" t="s">
        <v>245</v>
      </c>
      <c r="I89" s="178">
        <f t="shared" si="34"/>
        <v>0</v>
      </c>
      <c r="J89" s="179">
        <f t="shared" si="35"/>
        <v>0</v>
      </c>
      <c r="K89" s="178"/>
      <c r="L89" s="178"/>
      <c r="N89" s="178"/>
      <c r="O89" s="178"/>
      <c r="P89" s="165"/>
      <c r="Q89" s="201"/>
      <c r="R89" s="17"/>
      <c r="S89" s="17"/>
      <c r="T89" s="18"/>
      <c r="U89" s="191"/>
    </row>
    <row r="90">
      <c r="A90" s="176"/>
      <c r="B90" s="161"/>
      <c r="C90" s="182"/>
      <c r="D90" s="161"/>
      <c r="E90" s="161"/>
      <c r="F90" s="161"/>
      <c r="G90" s="165"/>
      <c r="H90" s="178" t="s">
        <v>248</v>
      </c>
      <c r="I90" s="178">
        <f t="shared" si="34"/>
        <v>0</v>
      </c>
      <c r="J90" s="179">
        <f t="shared" si="35"/>
        <v>0</v>
      </c>
      <c r="K90" s="178"/>
      <c r="L90" s="178"/>
      <c r="M90" s="178"/>
      <c r="N90" s="178"/>
      <c r="O90" s="178"/>
      <c r="P90" s="165"/>
      <c r="Q90" s="201"/>
      <c r="R90" s="17"/>
      <c r="S90" s="17"/>
      <c r="T90" s="18"/>
      <c r="U90" s="191"/>
    </row>
    <row r="91">
      <c r="A91" s="176"/>
      <c r="B91" s="161"/>
      <c r="C91" s="182"/>
      <c r="D91" s="161"/>
      <c r="E91" s="161"/>
      <c r="F91" s="161"/>
      <c r="G91" s="165"/>
      <c r="H91" s="183" t="s">
        <v>251</v>
      </c>
      <c r="I91" s="178">
        <f t="shared" si="34"/>
        <v>0</v>
      </c>
      <c r="J91" s="179">
        <f t="shared" si="35"/>
        <v>0</v>
      </c>
      <c r="K91" s="178"/>
      <c r="L91" s="178"/>
      <c r="M91" s="178"/>
      <c r="N91" s="178"/>
      <c r="O91" s="178"/>
      <c r="P91" s="165"/>
      <c r="Q91" s="201"/>
      <c r="R91" s="17"/>
      <c r="S91" s="17"/>
      <c r="T91" s="18"/>
      <c r="U91" s="191"/>
    </row>
    <row r="92">
      <c r="A92" s="176"/>
      <c r="B92" s="161"/>
      <c r="C92" s="182"/>
      <c r="D92" s="161"/>
      <c r="E92" s="161"/>
      <c r="F92" s="161"/>
      <c r="G92" s="165"/>
      <c r="H92" s="163" t="str">
        <f>HYPERLINK("https://docs.google.com/spreadsheets/d/1gcwweWNqUzTh07cmLfkMnNgM1BihIhXjjBRkb95hZVA/edit?usp=sharing","Time Sheets")</f>
        <v>Time Sheets</v>
      </c>
      <c r="I92" s="164" t="s">
        <v>254</v>
      </c>
      <c r="J92" s="17"/>
      <c r="K92" s="17"/>
      <c r="L92" s="17"/>
      <c r="M92" s="17"/>
      <c r="N92" s="17"/>
      <c r="O92" s="18"/>
      <c r="P92" s="165"/>
      <c r="Q92" s="201"/>
      <c r="R92" s="17"/>
      <c r="S92" s="17"/>
      <c r="T92" s="18"/>
      <c r="U92" s="191"/>
    </row>
    <row r="93">
      <c r="A93" s="176"/>
      <c r="B93" s="161"/>
      <c r="C93" s="182"/>
      <c r="D93" s="161"/>
      <c r="E93" s="161"/>
      <c r="F93" s="161"/>
      <c r="G93" s="165"/>
      <c r="H93" s="171" t="s">
        <v>232</v>
      </c>
      <c r="I93" s="172" t="s">
        <v>233</v>
      </c>
      <c r="J93" s="173" t="s">
        <v>234</v>
      </c>
      <c r="K93" s="172" t="s">
        <v>235</v>
      </c>
      <c r="L93" s="172" t="s">
        <v>236</v>
      </c>
      <c r="M93" s="172" t="s">
        <v>237</v>
      </c>
      <c r="N93" s="172" t="s">
        <v>238</v>
      </c>
      <c r="O93" s="172" t="s">
        <v>239</v>
      </c>
      <c r="P93" s="165"/>
      <c r="Q93" s="201"/>
      <c r="R93" s="17"/>
      <c r="S93" s="17"/>
      <c r="T93" s="18"/>
      <c r="U93" s="191"/>
    </row>
    <row r="94">
      <c r="A94" s="176"/>
      <c r="B94" s="161"/>
      <c r="C94" s="182"/>
      <c r="D94" s="161"/>
      <c r="E94" s="161"/>
      <c r="F94" s="161"/>
      <c r="G94" s="165"/>
      <c r="H94" s="178" t="s">
        <v>242</v>
      </c>
      <c r="I94" s="178">
        <f t="shared" ref="I94:I98" si="36">K94+L94+M94+N94+O94</f>
        <v>0</v>
      </c>
      <c r="J94" s="179">
        <f t="shared" ref="J94:J98" si="37">I94*13</f>
        <v>0</v>
      </c>
      <c r="K94" s="178"/>
      <c r="L94" s="178"/>
      <c r="M94" s="178"/>
      <c r="N94" s="178"/>
      <c r="O94" s="178"/>
      <c r="P94" s="165"/>
      <c r="Q94" s="201"/>
      <c r="R94" s="17"/>
      <c r="S94" s="17"/>
      <c r="T94" s="18"/>
      <c r="U94" s="191"/>
    </row>
    <row r="95">
      <c r="A95" s="176"/>
      <c r="B95" s="161"/>
      <c r="C95" s="182"/>
      <c r="D95" s="161"/>
      <c r="E95" s="161"/>
      <c r="F95" s="161"/>
      <c r="G95" s="165"/>
      <c r="H95" s="178" t="s">
        <v>273</v>
      </c>
      <c r="I95" s="178">
        <f t="shared" si="36"/>
        <v>0</v>
      </c>
      <c r="J95" s="179">
        <f t="shared" si="37"/>
        <v>0</v>
      </c>
      <c r="K95" s="178"/>
      <c r="L95" s="178"/>
      <c r="M95" s="178"/>
      <c r="N95" s="178"/>
      <c r="O95" s="178"/>
      <c r="P95" s="165"/>
      <c r="Q95" s="201"/>
      <c r="R95" s="17"/>
      <c r="S95" s="17"/>
      <c r="T95" s="18"/>
      <c r="U95" s="191"/>
    </row>
    <row r="96">
      <c r="A96" s="176"/>
      <c r="B96" s="161"/>
      <c r="C96" s="182"/>
      <c r="D96" s="161"/>
      <c r="E96" s="161"/>
      <c r="F96" s="161"/>
      <c r="G96" s="165"/>
      <c r="H96" s="178" t="s">
        <v>245</v>
      </c>
      <c r="I96" s="178">
        <f t="shared" si="36"/>
        <v>0</v>
      </c>
      <c r="J96" s="179">
        <f t="shared" si="37"/>
        <v>0</v>
      </c>
      <c r="K96" s="178"/>
      <c r="L96" s="178"/>
      <c r="N96" s="178"/>
      <c r="O96" s="178"/>
      <c r="P96" s="165"/>
      <c r="Q96" s="201"/>
      <c r="R96" s="17"/>
      <c r="S96" s="17"/>
      <c r="T96" s="18"/>
      <c r="U96" s="191"/>
    </row>
    <row r="97">
      <c r="A97" s="176"/>
      <c r="B97" s="161"/>
      <c r="C97" s="182"/>
      <c r="D97" s="161"/>
      <c r="E97" s="161"/>
      <c r="F97" s="161"/>
      <c r="G97" s="165"/>
      <c r="H97" s="178" t="s">
        <v>248</v>
      </c>
      <c r="I97" s="178">
        <f t="shared" si="36"/>
        <v>0</v>
      </c>
      <c r="J97" s="179">
        <f t="shared" si="37"/>
        <v>0</v>
      </c>
      <c r="K97" s="178"/>
      <c r="L97" s="178"/>
      <c r="M97" s="178"/>
      <c r="N97" s="178"/>
      <c r="O97" s="178"/>
      <c r="P97" s="165"/>
      <c r="Q97" s="201"/>
      <c r="R97" s="17"/>
      <c r="S97" s="17"/>
      <c r="T97" s="18"/>
      <c r="U97" s="191"/>
    </row>
    <row r="98">
      <c r="A98" s="176"/>
      <c r="B98" s="161"/>
      <c r="C98" s="182"/>
      <c r="D98" s="161"/>
      <c r="E98" s="161"/>
      <c r="F98" s="161"/>
      <c r="G98" s="165"/>
      <c r="H98" s="183" t="s">
        <v>251</v>
      </c>
      <c r="I98" s="178">
        <f t="shared" si="36"/>
        <v>0</v>
      </c>
      <c r="J98" s="179">
        <f t="shared" si="37"/>
        <v>0</v>
      </c>
      <c r="K98" s="178"/>
      <c r="L98" s="178"/>
      <c r="M98" s="178"/>
      <c r="N98" s="178"/>
      <c r="O98" s="178"/>
      <c r="P98" s="165"/>
      <c r="Q98" s="201"/>
      <c r="R98" s="17"/>
      <c r="S98" s="17"/>
      <c r="T98" s="18"/>
      <c r="U98" s="191"/>
    </row>
    <row r="99">
      <c r="A99" s="176"/>
      <c r="B99" s="161"/>
      <c r="C99" s="182"/>
      <c r="D99" s="161"/>
      <c r="E99" s="161"/>
      <c r="F99" s="161"/>
      <c r="G99" s="165"/>
      <c r="H99" s="163" t="str">
        <f>HYPERLINK("https://docs.google.com/spreadsheets/d/1gcwweWNqUzTh07cmLfkMnNgM1BihIhXjjBRkb95hZVA/edit?usp=sharing","Time Sheets")</f>
        <v>Time Sheets</v>
      </c>
      <c r="I99" s="164" t="s">
        <v>254</v>
      </c>
      <c r="J99" s="17"/>
      <c r="K99" s="17"/>
      <c r="L99" s="17"/>
      <c r="M99" s="17"/>
      <c r="N99" s="17"/>
      <c r="O99" s="18"/>
      <c r="P99" s="165"/>
      <c r="Q99" s="201"/>
      <c r="R99" s="17"/>
      <c r="S99" s="17"/>
      <c r="T99" s="18"/>
      <c r="U99" s="191"/>
    </row>
    <row r="100">
      <c r="A100" s="176"/>
      <c r="B100" s="161"/>
      <c r="C100" s="182"/>
      <c r="D100" s="161"/>
      <c r="E100" s="161"/>
      <c r="F100" s="161"/>
      <c r="G100" s="165"/>
      <c r="H100" s="171" t="s">
        <v>232</v>
      </c>
      <c r="I100" s="172" t="s">
        <v>233</v>
      </c>
      <c r="J100" s="173" t="s">
        <v>234</v>
      </c>
      <c r="K100" s="172" t="s">
        <v>235</v>
      </c>
      <c r="L100" s="172" t="s">
        <v>236</v>
      </c>
      <c r="M100" s="172" t="s">
        <v>237</v>
      </c>
      <c r="N100" s="172" t="s">
        <v>238</v>
      </c>
      <c r="O100" s="172" t="s">
        <v>239</v>
      </c>
      <c r="P100" s="165"/>
      <c r="Q100" s="201"/>
      <c r="R100" s="17"/>
      <c r="S100" s="17"/>
      <c r="T100" s="18"/>
      <c r="U100" s="191"/>
    </row>
    <row r="101">
      <c r="A101" s="176"/>
      <c r="B101" s="161"/>
      <c r="C101" s="182"/>
      <c r="D101" s="161"/>
      <c r="E101" s="161"/>
      <c r="F101" s="161"/>
      <c r="G101" s="165"/>
      <c r="H101" s="178" t="s">
        <v>242</v>
      </c>
      <c r="I101" s="178">
        <f t="shared" ref="I101:I105" si="38">K101+L101+M101+N101+O101</f>
        <v>0</v>
      </c>
      <c r="J101" s="179">
        <f t="shared" ref="J101:J105" si="39">I101*13</f>
        <v>0</v>
      </c>
      <c r="K101" s="178"/>
      <c r="L101" s="178"/>
      <c r="M101" s="178"/>
      <c r="N101" s="178"/>
      <c r="O101" s="178"/>
      <c r="P101" s="165"/>
      <c r="Q101" s="201"/>
      <c r="R101" s="17"/>
      <c r="S101" s="17"/>
      <c r="T101" s="18"/>
      <c r="U101" s="191"/>
    </row>
    <row r="102">
      <c r="A102" s="176"/>
      <c r="B102" s="161"/>
      <c r="C102" s="182"/>
      <c r="D102" s="161"/>
      <c r="E102" s="161"/>
      <c r="F102" s="161"/>
      <c r="G102" s="165"/>
      <c r="H102" s="178" t="s">
        <v>273</v>
      </c>
      <c r="I102" s="178">
        <f t="shared" si="38"/>
        <v>0</v>
      </c>
      <c r="J102" s="179">
        <f t="shared" si="39"/>
        <v>0</v>
      </c>
      <c r="K102" s="178"/>
      <c r="L102" s="178"/>
      <c r="M102" s="178"/>
      <c r="N102" s="178"/>
      <c r="O102" s="178"/>
      <c r="P102" s="165"/>
      <c r="Q102" s="201"/>
      <c r="R102" s="17"/>
      <c r="S102" s="17"/>
      <c r="T102" s="18"/>
      <c r="U102" s="191"/>
    </row>
    <row r="103">
      <c r="A103" s="176"/>
      <c r="B103" s="161"/>
      <c r="C103" s="182"/>
      <c r="D103" s="161"/>
      <c r="E103" s="161"/>
      <c r="F103" s="161"/>
      <c r="G103" s="165"/>
      <c r="H103" s="178" t="s">
        <v>245</v>
      </c>
      <c r="I103" s="178">
        <f t="shared" si="38"/>
        <v>0</v>
      </c>
      <c r="J103" s="179">
        <f t="shared" si="39"/>
        <v>0</v>
      </c>
      <c r="K103" s="178"/>
      <c r="L103" s="178"/>
      <c r="N103" s="178"/>
      <c r="O103" s="178"/>
      <c r="P103" s="165"/>
      <c r="Q103" s="201"/>
      <c r="R103" s="17"/>
      <c r="S103" s="17"/>
      <c r="T103" s="18"/>
      <c r="U103" s="191"/>
    </row>
    <row r="104">
      <c r="A104" s="176"/>
      <c r="B104" s="161"/>
      <c r="C104" s="182"/>
      <c r="D104" s="161"/>
      <c r="E104" s="161"/>
      <c r="F104" s="161"/>
      <c r="G104" s="165"/>
      <c r="H104" s="178" t="s">
        <v>248</v>
      </c>
      <c r="I104" s="178">
        <f t="shared" si="38"/>
        <v>0</v>
      </c>
      <c r="J104" s="179">
        <f t="shared" si="39"/>
        <v>0</v>
      </c>
      <c r="K104" s="178"/>
      <c r="L104" s="178"/>
      <c r="M104" s="178"/>
      <c r="N104" s="178"/>
      <c r="O104" s="178"/>
      <c r="P104" s="165"/>
      <c r="Q104" s="201"/>
      <c r="R104" s="17"/>
      <c r="S104" s="17"/>
      <c r="T104" s="18"/>
      <c r="U104" s="191"/>
    </row>
    <row r="105">
      <c r="A105" s="176"/>
      <c r="B105" s="161"/>
      <c r="C105" s="182"/>
      <c r="D105" s="161"/>
      <c r="E105" s="161"/>
      <c r="F105" s="161"/>
      <c r="G105" s="165"/>
      <c r="H105" s="183" t="s">
        <v>251</v>
      </c>
      <c r="I105" s="178">
        <f t="shared" si="38"/>
        <v>0</v>
      </c>
      <c r="J105" s="179">
        <f t="shared" si="39"/>
        <v>0</v>
      </c>
      <c r="K105" s="178"/>
      <c r="L105" s="178"/>
      <c r="M105" s="178"/>
      <c r="N105" s="178"/>
      <c r="O105" s="178"/>
      <c r="P105" s="165"/>
      <c r="Q105" s="201"/>
      <c r="R105" s="17"/>
      <c r="S105" s="17"/>
      <c r="T105" s="18"/>
      <c r="U105" s="191"/>
    </row>
    <row r="106">
      <c r="A106" s="176"/>
      <c r="B106" s="161"/>
      <c r="C106" s="182"/>
      <c r="D106" s="161"/>
      <c r="E106" s="161"/>
      <c r="F106" s="161"/>
      <c r="G106" s="165"/>
      <c r="H106" s="163" t="str">
        <f>HYPERLINK("https://docs.google.com/spreadsheets/d/1gcwweWNqUzTh07cmLfkMnNgM1BihIhXjjBRkb95hZVA/edit?usp=sharing","Time Sheets")</f>
        <v>Time Sheets</v>
      </c>
      <c r="I106" s="164" t="s">
        <v>254</v>
      </c>
      <c r="J106" s="17"/>
      <c r="K106" s="17"/>
      <c r="L106" s="17"/>
      <c r="M106" s="17"/>
      <c r="N106" s="17"/>
      <c r="O106" s="18"/>
      <c r="P106" s="165"/>
      <c r="Q106" s="201"/>
      <c r="R106" s="17"/>
      <c r="S106" s="17"/>
      <c r="T106" s="18"/>
      <c r="U106" s="191"/>
    </row>
    <row r="107">
      <c r="A107" s="176"/>
      <c r="B107" s="161"/>
      <c r="C107" s="182"/>
      <c r="D107" s="161"/>
      <c r="E107" s="161"/>
      <c r="F107" s="161"/>
      <c r="G107" s="165"/>
      <c r="H107" s="171" t="s">
        <v>232</v>
      </c>
      <c r="I107" s="172" t="s">
        <v>233</v>
      </c>
      <c r="J107" s="173" t="s">
        <v>234</v>
      </c>
      <c r="K107" s="172" t="s">
        <v>235</v>
      </c>
      <c r="L107" s="172" t="s">
        <v>236</v>
      </c>
      <c r="M107" s="172" t="s">
        <v>237</v>
      </c>
      <c r="N107" s="172" t="s">
        <v>238</v>
      </c>
      <c r="O107" s="172" t="s">
        <v>239</v>
      </c>
      <c r="P107" s="165"/>
      <c r="Q107" s="201"/>
      <c r="R107" s="17"/>
      <c r="S107" s="17"/>
      <c r="T107" s="18"/>
      <c r="U107" s="191"/>
    </row>
    <row r="108">
      <c r="A108" s="176"/>
      <c r="B108" s="161"/>
      <c r="C108" s="182"/>
      <c r="D108" s="161"/>
      <c r="E108" s="161"/>
      <c r="F108" s="161"/>
      <c r="G108" s="165"/>
      <c r="H108" s="178" t="s">
        <v>242</v>
      </c>
      <c r="I108" s="178">
        <f t="shared" ref="I108:I112" si="40">K108+L108+M108+N108+O108</f>
        <v>0</v>
      </c>
      <c r="J108" s="179">
        <f t="shared" ref="J108:J112" si="41">I108*13</f>
        <v>0</v>
      </c>
      <c r="K108" s="178"/>
      <c r="L108" s="178"/>
      <c r="M108" s="178"/>
      <c r="N108" s="178"/>
      <c r="O108" s="178"/>
      <c r="P108" s="165"/>
      <c r="Q108" s="201"/>
      <c r="R108" s="17"/>
      <c r="S108" s="17"/>
      <c r="T108" s="18"/>
      <c r="U108" s="191"/>
    </row>
    <row r="109">
      <c r="A109" s="176"/>
      <c r="B109" s="161"/>
      <c r="C109" s="182"/>
      <c r="D109" s="161"/>
      <c r="E109" s="161"/>
      <c r="F109" s="161"/>
      <c r="G109" s="165"/>
      <c r="H109" s="178" t="s">
        <v>273</v>
      </c>
      <c r="I109" s="178">
        <f t="shared" si="40"/>
        <v>0</v>
      </c>
      <c r="J109" s="179">
        <f t="shared" si="41"/>
        <v>0</v>
      </c>
      <c r="K109" s="178"/>
      <c r="L109" s="178"/>
      <c r="M109" s="178"/>
      <c r="N109" s="178"/>
      <c r="O109" s="178"/>
      <c r="P109" s="165"/>
      <c r="Q109" s="201"/>
      <c r="R109" s="17"/>
      <c r="S109" s="17"/>
      <c r="T109" s="18"/>
      <c r="U109" s="191"/>
    </row>
    <row r="110">
      <c r="A110" s="176"/>
      <c r="B110" s="161"/>
      <c r="C110" s="182"/>
      <c r="D110" s="161"/>
      <c r="E110" s="161"/>
      <c r="F110" s="161"/>
      <c r="G110" s="165"/>
      <c r="H110" s="178" t="s">
        <v>245</v>
      </c>
      <c r="I110" s="178">
        <f t="shared" si="40"/>
        <v>0</v>
      </c>
      <c r="J110" s="179">
        <f t="shared" si="41"/>
        <v>0</v>
      </c>
      <c r="K110" s="178"/>
      <c r="L110" s="178"/>
      <c r="N110" s="178"/>
      <c r="O110" s="178"/>
      <c r="P110" s="165"/>
      <c r="Q110" s="201"/>
      <c r="R110" s="17"/>
      <c r="S110" s="17"/>
      <c r="T110" s="18"/>
      <c r="U110" s="191"/>
    </row>
    <row r="111">
      <c r="A111" s="176"/>
      <c r="B111" s="161"/>
      <c r="C111" s="182"/>
      <c r="D111" s="161"/>
      <c r="E111" s="161"/>
      <c r="F111" s="161"/>
      <c r="G111" s="165"/>
      <c r="H111" s="178" t="s">
        <v>248</v>
      </c>
      <c r="I111" s="178">
        <f t="shared" si="40"/>
        <v>0</v>
      </c>
      <c r="J111" s="179">
        <f t="shared" si="41"/>
        <v>0</v>
      </c>
      <c r="K111" s="178"/>
      <c r="L111" s="178"/>
      <c r="M111" s="178"/>
      <c r="N111" s="178"/>
      <c r="O111" s="178"/>
      <c r="P111" s="165"/>
      <c r="Q111" s="201"/>
      <c r="R111" s="17"/>
      <c r="S111" s="17"/>
      <c r="T111" s="18"/>
      <c r="U111" s="191"/>
    </row>
    <row r="112">
      <c r="A112" s="176"/>
      <c r="B112" s="161"/>
      <c r="C112" s="182"/>
      <c r="D112" s="161"/>
      <c r="E112" s="161"/>
      <c r="F112" s="161"/>
      <c r="G112" s="165"/>
      <c r="H112" s="183" t="s">
        <v>251</v>
      </c>
      <c r="I112" s="178">
        <f t="shared" si="40"/>
        <v>0</v>
      </c>
      <c r="J112" s="179">
        <f t="shared" si="41"/>
        <v>0</v>
      </c>
      <c r="K112" s="178"/>
      <c r="L112" s="178"/>
      <c r="M112" s="178"/>
      <c r="N112" s="178"/>
      <c r="O112" s="178"/>
      <c r="P112" s="165"/>
      <c r="Q112" s="201"/>
      <c r="R112" s="17"/>
      <c r="S112" s="17"/>
      <c r="T112" s="18"/>
      <c r="U112" s="191"/>
    </row>
    <row r="113">
      <c r="A113" s="176"/>
      <c r="B113" s="161"/>
      <c r="C113" s="182"/>
      <c r="D113" s="161"/>
      <c r="E113" s="161"/>
      <c r="F113" s="161"/>
      <c r="G113" s="165"/>
      <c r="H113" s="163" t="str">
        <f>HYPERLINK("https://docs.google.com/spreadsheets/d/1gcwweWNqUzTh07cmLfkMnNgM1BihIhXjjBRkb95hZVA/edit?usp=sharing","Time Sheets")</f>
        <v>Time Sheets</v>
      </c>
      <c r="I113" s="164" t="s">
        <v>254</v>
      </c>
      <c r="J113" s="17"/>
      <c r="K113" s="17"/>
      <c r="L113" s="17"/>
      <c r="M113" s="17"/>
      <c r="N113" s="17"/>
      <c r="O113" s="18"/>
      <c r="P113" s="165"/>
      <c r="Q113" s="201"/>
      <c r="R113" s="17"/>
      <c r="S113" s="17"/>
      <c r="T113" s="18"/>
      <c r="U113" s="191"/>
    </row>
    <row r="114">
      <c r="A114" s="176"/>
      <c r="B114" s="161"/>
      <c r="C114" s="182"/>
      <c r="D114" s="161"/>
      <c r="E114" s="161"/>
      <c r="F114" s="161"/>
      <c r="G114" s="165"/>
      <c r="H114" s="171" t="s">
        <v>232</v>
      </c>
      <c r="I114" s="172" t="s">
        <v>233</v>
      </c>
      <c r="J114" s="173" t="s">
        <v>234</v>
      </c>
      <c r="K114" s="172" t="s">
        <v>235</v>
      </c>
      <c r="L114" s="172" t="s">
        <v>236</v>
      </c>
      <c r="M114" s="172" t="s">
        <v>237</v>
      </c>
      <c r="N114" s="172" t="s">
        <v>238</v>
      </c>
      <c r="O114" s="172" t="s">
        <v>239</v>
      </c>
      <c r="P114" s="165"/>
      <c r="Q114" s="201"/>
      <c r="R114" s="17"/>
      <c r="S114" s="17"/>
      <c r="T114" s="18"/>
      <c r="U114" s="191"/>
    </row>
    <row r="115">
      <c r="A115" s="176"/>
      <c r="B115" s="161"/>
      <c r="C115" s="182"/>
      <c r="D115" s="161"/>
      <c r="E115" s="161"/>
      <c r="F115" s="161"/>
      <c r="G115" s="165"/>
      <c r="H115" s="178" t="s">
        <v>242</v>
      </c>
      <c r="I115" s="178">
        <f t="shared" ref="I115:I119" si="42">K115+L115+M115+N115+O115</f>
        <v>0</v>
      </c>
      <c r="J115" s="179">
        <f t="shared" ref="J115:J119" si="43">I115*13</f>
        <v>0</v>
      </c>
      <c r="K115" s="178"/>
      <c r="L115" s="178"/>
      <c r="M115" s="178"/>
      <c r="N115" s="178"/>
      <c r="O115" s="178"/>
      <c r="P115" s="165"/>
      <c r="Q115" s="201"/>
      <c r="R115" s="17"/>
      <c r="S115" s="17"/>
      <c r="T115" s="18"/>
      <c r="U115" s="191"/>
    </row>
    <row r="116">
      <c r="A116" s="176"/>
      <c r="B116" s="161"/>
      <c r="C116" s="182"/>
      <c r="D116" s="161"/>
      <c r="E116" s="161"/>
      <c r="F116" s="161"/>
      <c r="G116" s="165"/>
      <c r="H116" s="178" t="s">
        <v>273</v>
      </c>
      <c r="I116" s="178">
        <f t="shared" si="42"/>
        <v>0</v>
      </c>
      <c r="J116" s="179">
        <f t="shared" si="43"/>
        <v>0</v>
      </c>
      <c r="K116" s="178"/>
      <c r="L116" s="178"/>
      <c r="M116" s="178"/>
      <c r="N116" s="178"/>
      <c r="O116" s="178"/>
      <c r="P116" s="165"/>
      <c r="Q116" s="201"/>
      <c r="R116" s="17"/>
      <c r="S116" s="17"/>
      <c r="T116" s="18"/>
      <c r="U116" s="191"/>
    </row>
    <row r="117">
      <c r="A117" s="176"/>
      <c r="B117" s="161"/>
      <c r="C117" s="182"/>
      <c r="D117" s="161"/>
      <c r="E117" s="161"/>
      <c r="F117" s="161"/>
      <c r="G117" s="165"/>
      <c r="H117" s="178" t="s">
        <v>245</v>
      </c>
      <c r="I117" s="178">
        <f t="shared" si="42"/>
        <v>0</v>
      </c>
      <c r="J117" s="179">
        <f t="shared" si="43"/>
        <v>0</v>
      </c>
      <c r="K117" s="178"/>
      <c r="L117" s="178"/>
      <c r="N117" s="178"/>
      <c r="O117" s="178"/>
      <c r="P117" s="165"/>
      <c r="Q117" s="201"/>
      <c r="R117" s="17"/>
      <c r="S117" s="17"/>
      <c r="T117" s="18"/>
      <c r="U117" s="191"/>
    </row>
    <row r="118">
      <c r="A118" s="176"/>
      <c r="B118" s="161"/>
      <c r="C118" s="182"/>
      <c r="D118" s="161"/>
      <c r="E118" s="161"/>
      <c r="F118" s="161"/>
      <c r="G118" s="165"/>
      <c r="H118" s="178" t="s">
        <v>248</v>
      </c>
      <c r="I118" s="178">
        <f t="shared" si="42"/>
        <v>0</v>
      </c>
      <c r="J118" s="179">
        <f t="shared" si="43"/>
        <v>0</v>
      </c>
      <c r="K118" s="178"/>
      <c r="L118" s="178"/>
      <c r="M118" s="178"/>
      <c r="N118" s="178"/>
      <c r="O118" s="178"/>
      <c r="P118" s="165"/>
      <c r="Q118" s="201"/>
      <c r="R118" s="17"/>
      <c r="S118" s="17"/>
      <c r="T118" s="18"/>
      <c r="U118" s="191"/>
    </row>
    <row r="119">
      <c r="A119" s="176"/>
      <c r="B119" s="161"/>
      <c r="C119" s="182"/>
      <c r="D119" s="161"/>
      <c r="E119" s="161"/>
      <c r="F119" s="161"/>
      <c r="G119" s="165"/>
      <c r="H119" s="183" t="s">
        <v>251</v>
      </c>
      <c r="I119" s="178">
        <f t="shared" si="42"/>
        <v>0</v>
      </c>
      <c r="J119" s="179">
        <f t="shared" si="43"/>
        <v>0</v>
      </c>
      <c r="K119" s="178"/>
      <c r="L119" s="178"/>
      <c r="M119" s="178"/>
      <c r="N119" s="178"/>
      <c r="O119" s="178"/>
      <c r="P119" s="165"/>
      <c r="Q119" s="201"/>
      <c r="R119" s="17"/>
      <c r="S119" s="17"/>
      <c r="T119" s="18"/>
      <c r="U119" s="191"/>
    </row>
    <row r="120">
      <c r="A120" s="176"/>
      <c r="B120" s="161"/>
      <c r="C120" s="182"/>
      <c r="D120" s="161"/>
      <c r="E120" s="161"/>
      <c r="F120" s="161"/>
      <c r="G120" s="165"/>
      <c r="H120" s="163" t="str">
        <f>HYPERLINK("https://docs.google.com/spreadsheets/d/1gcwweWNqUzTh07cmLfkMnNgM1BihIhXjjBRkb95hZVA/edit?usp=sharing","Time Sheets")</f>
        <v>Time Sheets</v>
      </c>
      <c r="I120" s="164" t="s">
        <v>254</v>
      </c>
      <c r="J120" s="17"/>
      <c r="K120" s="17"/>
      <c r="L120" s="17"/>
      <c r="M120" s="17"/>
      <c r="N120" s="17"/>
      <c r="O120" s="18"/>
      <c r="P120" s="165"/>
      <c r="Q120" s="201"/>
      <c r="R120" s="17"/>
      <c r="S120" s="17"/>
      <c r="T120" s="18"/>
      <c r="U120" s="191"/>
    </row>
    <row r="121">
      <c r="A121" s="176"/>
      <c r="B121" s="161"/>
      <c r="C121" s="182"/>
      <c r="D121" s="161"/>
      <c r="E121" s="161"/>
      <c r="F121" s="161"/>
      <c r="G121" s="165"/>
      <c r="H121" s="171" t="s">
        <v>232</v>
      </c>
      <c r="I121" s="172" t="s">
        <v>233</v>
      </c>
      <c r="J121" s="173" t="s">
        <v>234</v>
      </c>
      <c r="K121" s="172" t="s">
        <v>235</v>
      </c>
      <c r="L121" s="172" t="s">
        <v>236</v>
      </c>
      <c r="M121" s="172" t="s">
        <v>237</v>
      </c>
      <c r="N121" s="172" t="s">
        <v>238</v>
      </c>
      <c r="O121" s="172" t="s">
        <v>239</v>
      </c>
      <c r="P121" s="165"/>
      <c r="Q121" s="201"/>
      <c r="R121" s="17"/>
      <c r="S121" s="17"/>
      <c r="T121" s="18"/>
      <c r="U121" s="191"/>
    </row>
    <row r="122">
      <c r="A122" s="176"/>
      <c r="B122" s="161"/>
      <c r="C122" s="182"/>
      <c r="D122" s="161"/>
      <c r="E122" s="161"/>
      <c r="F122" s="161"/>
      <c r="G122" s="165"/>
      <c r="H122" s="178" t="s">
        <v>242</v>
      </c>
      <c r="I122" s="178">
        <f t="shared" ref="I122:I126" si="44">K122+L122+M122+N122+O122</f>
        <v>0</v>
      </c>
      <c r="J122" s="179">
        <f t="shared" ref="J122:J126" si="45">I122*13</f>
        <v>0</v>
      </c>
      <c r="K122" s="178"/>
      <c r="L122" s="178"/>
      <c r="M122" s="178"/>
      <c r="N122" s="178"/>
      <c r="O122" s="178"/>
      <c r="P122" s="165"/>
      <c r="Q122" s="201"/>
      <c r="R122" s="17"/>
      <c r="S122" s="17"/>
      <c r="T122" s="18"/>
      <c r="U122" s="191"/>
    </row>
    <row r="123">
      <c r="A123" s="176"/>
      <c r="B123" s="161"/>
      <c r="C123" s="182"/>
      <c r="D123" s="161"/>
      <c r="E123" s="161"/>
      <c r="F123" s="161"/>
      <c r="G123" s="165"/>
      <c r="H123" s="178" t="s">
        <v>273</v>
      </c>
      <c r="I123" s="178">
        <f t="shared" si="44"/>
        <v>0</v>
      </c>
      <c r="J123" s="179">
        <f t="shared" si="45"/>
        <v>0</v>
      </c>
      <c r="K123" s="178"/>
      <c r="L123" s="178"/>
      <c r="M123" s="178"/>
      <c r="N123" s="178"/>
      <c r="O123" s="178"/>
      <c r="P123" s="165"/>
      <c r="Q123" s="201"/>
      <c r="R123" s="17"/>
      <c r="S123" s="17"/>
      <c r="T123" s="18"/>
      <c r="U123" s="191"/>
    </row>
    <row r="124">
      <c r="A124" s="176"/>
      <c r="B124" s="161"/>
      <c r="C124" s="182"/>
      <c r="D124" s="161"/>
      <c r="E124" s="161"/>
      <c r="F124" s="161"/>
      <c r="G124" s="165"/>
      <c r="H124" s="178" t="s">
        <v>245</v>
      </c>
      <c r="I124" s="178">
        <f t="shared" si="44"/>
        <v>0</v>
      </c>
      <c r="J124" s="179">
        <f t="shared" si="45"/>
        <v>0</v>
      </c>
      <c r="K124" s="178"/>
      <c r="L124" s="178"/>
      <c r="N124" s="178"/>
      <c r="O124" s="178"/>
      <c r="P124" s="165"/>
      <c r="Q124" s="201"/>
      <c r="R124" s="17"/>
      <c r="S124" s="17"/>
      <c r="T124" s="18"/>
      <c r="U124" s="191"/>
    </row>
    <row r="125">
      <c r="A125" s="176"/>
      <c r="B125" s="161"/>
      <c r="C125" s="182"/>
      <c r="D125" s="161"/>
      <c r="E125" s="161"/>
      <c r="F125" s="161"/>
      <c r="G125" s="165"/>
      <c r="H125" s="178" t="s">
        <v>248</v>
      </c>
      <c r="I125" s="178">
        <f t="shared" si="44"/>
        <v>0</v>
      </c>
      <c r="J125" s="179">
        <f t="shared" si="45"/>
        <v>0</v>
      </c>
      <c r="K125" s="178"/>
      <c r="L125" s="178"/>
      <c r="M125" s="178"/>
      <c r="N125" s="178"/>
      <c r="O125" s="178"/>
      <c r="P125" s="165"/>
      <c r="Q125" s="201"/>
      <c r="R125" s="17"/>
      <c r="S125" s="17"/>
      <c r="T125" s="18"/>
      <c r="U125" s="191"/>
    </row>
    <row r="126">
      <c r="A126" s="176"/>
      <c r="B126" s="161"/>
      <c r="C126" s="182"/>
      <c r="D126" s="161"/>
      <c r="E126" s="161"/>
      <c r="F126" s="161"/>
      <c r="G126" s="165"/>
      <c r="H126" s="183" t="s">
        <v>251</v>
      </c>
      <c r="I126" s="178">
        <f t="shared" si="44"/>
        <v>0</v>
      </c>
      <c r="J126" s="179">
        <f t="shared" si="45"/>
        <v>0</v>
      </c>
      <c r="K126" s="178"/>
      <c r="L126" s="178"/>
      <c r="M126" s="178"/>
      <c r="N126" s="178"/>
      <c r="O126" s="178"/>
      <c r="P126" s="165"/>
      <c r="Q126" s="201"/>
      <c r="R126" s="17"/>
      <c r="S126" s="17"/>
      <c r="T126" s="18"/>
      <c r="U126" s="191"/>
    </row>
    <row r="127">
      <c r="A127" s="176"/>
      <c r="B127" s="161"/>
      <c r="C127" s="182"/>
      <c r="D127" s="161"/>
      <c r="E127" s="161"/>
      <c r="F127" s="161"/>
      <c r="G127" s="165"/>
      <c r="H127" s="163" t="str">
        <f>HYPERLINK("https://docs.google.com/spreadsheets/d/1gcwweWNqUzTh07cmLfkMnNgM1BihIhXjjBRkb95hZVA/edit?usp=sharing","Time Sheets")</f>
        <v>Time Sheets</v>
      </c>
      <c r="I127" s="164" t="s">
        <v>254</v>
      </c>
      <c r="J127" s="17"/>
      <c r="K127" s="17"/>
      <c r="L127" s="17"/>
      <c r="M127" s="17"/>
      <c r="N127" s="17"/>
      <c r="O127" s="18"/>
      <c r="P127" s="165"/>
      <c r="Q127" s="201"/>
      <c r="R127" s="17"/>
      <c r="S127" s="17"/>
      <c r="T127" s="18"/>
      <c r="U127" s="191"/>
    </row>
    <row r="128">
      <c r="A128" s="176"/>
      <c r="B128" s="161"/>
      <c r="C128" s="182"/>
      <c r="D128" s="161"/>
      <c r="E128" s="161"/>
      <c r="F128" s="161"/>
      <c r="G128" s="165"/>
      <c r="H128" s="171" t="s">
        <v>232</v>
      </c>
      <c r="I128" s="172" t="s">
        <v>233</v>
      </c>
      <c r="J128" s="173" t="s">
        <v>234</v>
      </c>
      <c r="K128" s="172" t="s">
        <v>235</v>
      </c>
      <c r="L128" s="172" t="s">
        <v>236</v>
      </c>
      <c r="M128" s="172" t="s">
        <v>237</v>
      </c>
      <c r="N128" s="172" t="s">
        <v>238</v>
      </c>
      <c r="O128" s="172" t="s">
        <v>239</v>
      </c>
      <c r="P128" s="165"/>
      <c r="Q128" s="201"/>
      <c r="R128" s="17"/>
      <c r="S128" s="17"/>
      <c r="T128" s="18"/>
      <c r="U128" s="191"/>
    </row>
    <row r="129">
      <c r="A129" s="176"/>
      <c r="B129" s="161"/>
      <c r="C129" s="182"/>
      <c r="D129" s="161"/>
      <c r="E129" s="161"/>
      <c r="F129" s="161"/>
      <c r="G129" s="165"/>
      <c r="H129" s="178" t="s">
        <v>242</v>
      </c>
      <c r="I129" s="178">
        <f t="shared" ref="I129:I133" si="46">K129+L129+M129+N129+O129</f>
        <v>0</v>
      </c>
      <c r="J129" s="179">
        <f t="shared" ref="J129:J133" si="47">I129*13</f>
        <v>0</v>
      </c>
      <c r="K129" s="178"/>
      <c r="L129" s="178"/>
      <c r="M129" s="178"/>
      <c r="N129" s="178"/>
      <c r="O129" s="178"/>
      <c r="P129" s="165"/>
      <c r="Q129" s="201"/>
      <c r="R129" s="17"/>
      <c r="S129" s="17"/>
      <c r="T129" s="18"/>
      <c r="U129" s="191"/>
    </row>
    <row r="130">
      <c r="A130" s="176"/>
      <c r="B130" s="161"/>
      <c r="C130" s="182"/>
      <c r="D130" s="161"/>
      <c r="E130" s="161"/>
      <c r="F130" s="161"/>
      <c r="G130" s="165"/>
      <c r="H130" s="178" t="s">
        <v>273</v>
      </c>
      <c r="I130" s="178">
        <f t="shared" si="46"/>
        <v>0</v>
      </c>
      <c r="J130" s="179">
        <f t="shared" si="47"/>
        <v>0</v>
      </c>
      <c r="K130" s="178"/>
      <c r="L130" s="178"/>
      <c r="M130" s="178"/>
      <c r="N130" s="178"/>
      <c r="O130" s="178"/>
      <c r="P130" s="165"/>
      <c r="Q130" s="201"/>
      <c r="R130" s="17"/>
      <c r="S130" s="17"/>
      <c r="T130" s="18"/>
      <c r="U130" s="191"/>
    </row>
    <row r="131">
      <c r="A131" s="176"/>
      <c r="B131" s="161"/>
      <c r="C131" s="182"/>
      <c r="D131" s="161"/>
      <c r="E131" s="161"/>
      <c r="F131" s="161"/>
      <c r="G131" s="165"/>
      <c r="H131" s="178" t="s">
        <v>245</v>
      </c>
      <c r="I131" s="178">
        <f t="shared" si="46"/>
        <v>0</v>
      </c>
      <c r="J131" s="179">
        <f t="shared" si="47"/>
        <v>0</v>
      </c>
      <c r="K131" s="178"/>
      <c r="L131" s="178"/>
      <c r="N131" s="178"/>
      <c r="O131" s="178"/>
      <c r="P131" s="165"/>
      <c r="Q131" s="201"/>
      <c r="R131" s="17"/>
      <c r="S131" s="17"/>
      <c r="T131" s="18"/>
      <c r="U131" s="191"/>
    </row>
    <row r="132">
      <c r="A132" s="176"/>
      <c r="B132" s="161"/>
      <c r="C132" s="182"/>
      <c r="D132" s="161"/>
      <c r="E132" s="161"/>
      <c r="F132" s="161"/>
      <c r="G132" s="165"/>
      <c r="H132" s="178" t="s">
        <v>248</v>
      </c>
      <c r="I132" s="178">
        <f t="shared" si="46"/>
        <v>0</v>
      </c>
      <c r="J132" s="179">
        <f t="shared" si="47"/>
        <v>0</v>
      </c>
      <c r="K132" s="178"/>
      <c r="L132" s="178"/>
      <c r="M132" s="178"/>
      <c r="N132" s="178"/>
      <c r="O132" s="178"/>
      <c r="P132" s="165"/>
      <c r="Q132" s="201"/>
      <c r="R132" s="17"/>
      <c r="S132" s="17"/>
      <c r="T132" s="18"/>
      <c r="U132" s="191"/>
    </row>
    <row r="133">
      <c r="A133" s="176"/>
      <c r="B133" s="161"/>
      <c r="C133" s="182"/>
      <c r="D133" s="161"/>
      <c r="E133" s="161"/>
      <c r="F133" s="161"/>
      <c r="G133" s="165"/>
      <c r="H133" s="183" t="s">
        <v>251</v>
      </c>
      <c r="I133" s="178">
        <f t="shared" si="46"/>
        <v>0</v>
      </c>
      <c r="J133" s="179">
        <f t="shared" si="47"/>
        <v>0</v>
      </c>
      <c r="K133" s="178"/>
      <c r="L133" s="178"/>
      <c r="M133" s="178"/>
      <c r="N133" s="178"/>
      <c r="O133" s="178"/>
      <c r="P133" s="165"/>
      <c r="Q133" s="201"/>
      <c r="R133" s="17"/>
      <c r="S133" s="17"/>
      <c r="T133" s="18"/>
      <c r="U133" s="191"/>
    </row>
    <row r="134">
      <c r="A134" s="176"/>
      <c r="B134" s="161"/>
      <c r="C134" s="182"/>
      <c r="D134" s="161"/>
      <c r="E134" s="161"/>
      <c r="F134" s="161"/>
      <c r="G134" s="165"/>
      <c r="P134" s="165"/>
      <c r="Q134" s="201"/>
      <c r="R134" s="17"/>
      <c r="S134" s="17"/>
      <c r="T134" s="18"/>
      <c r="U134" s="191"/>
    </row>
    <row r="135">
      <c r="A135" s="176"/>
      <c r="B135" s="161"/>
      <c r="C135" s="182"/>
      <c r="D135" s="161"/>
      <c r="E135" s="161"/>
      <c r="F135" s="161"/>
      <c r="G135" s="165"/>
      <c r="P135" s="165"/>
      <c r="Q135" s="201"/>
      <c r="R135" s="17"/>
      <c r="S135" s="17"/>
      <c r="T135" s="18"/>
      <c r="U135" s="191"/>
    </row>
    <row r="136">
      <c r="A136" s="176"/>
      <c r="B136" s="161"/>
      <c r="C136" s="182"/>
      <c r="D136" s="161"/>
      <c r="E136" s="161"/>
      <c r="F136" s="161"/>
      <c r="G136" s="165"/>
      <c r="P136" s="165"/>
      <c r="Q136" s="201"/>
      <c r="R136" s="17"/>
      <c r="S136" s="17"/>
      <c r="T136" s="18"/>
      <c r="U136" s="191"/>
    </row>
    <row r="137">
      <c r="A137" s="176"/>
      <c r="B137" s="161"/>
      <c r="C137" s="182"/>
      <c r="D137" s="161"/>
      <c r="E137" s="161"/>
      <c r="F137" s="161"/>
      <c r="G137" s="165"/>
      <c r="P137" s="165"/>
      <c r="Q137" s="201"/>
      <c r="R137" s="17"/>
      <c r="S137" s="17"/>
      <c r="T137" s="18"/>
      <c r="U137" s="191"/>
    </row>
    <row r="138">
      <c r="A138" s="176"/>
      <c r="B138" s="161"/>
      <c r="C138" s="182"/>
      <c r="D138" s="161"/>
      <c r="E138" s="161"/>
      <c r="F138" s="161"/>
      <c r="G138" s="165"/>
      <c r="P138" s="165"/>
      <c r="Q138" s="201"/>
      <c r="R138" s="17"/>
      <c r="S138" s="17"/>
      <c r="T138" s="18"/>
      <c r="U138" s="191"/>
    </row>
    <row r="139">
      <c r="A139" s="176"/>
      <c r="B139" s="161"/>
      <c r="C139" s="182"/>
      <c r="D139" s="161"/>
      <c r="E139" s="161"/>
      <c r="F139" s="161"/>
      <c r="G139" s="165"/>
      <c r="P139" s="165"/>
      <c r="Q139" s="201"/>
      <c r="R139" s="17"/>
      <c r="S139" s="17"/>
      <c r="T139" s="18"/>
      <c r="U139" s="191"/>
    </row>
    <row r="140">
      <c r="A140" s="176"/>
      <c r="B140" s="161"/>
      <c r="C140" s="182"/>
      <c r="D140" s="161"/>
      <c r="E140" s="161"/>
      <c r="F140" s="161"/>
      <c r="G140" s="165"/>
      <c r="P140" s="165"/>
      <c r="Q140" s="201"/>
      <c r="R140" s="17"/>
      <c r="S140" s="17"/>
      <c r="T140" s="18"/>
      <c r="U140" s="191"/>
    </row>
    <row r="141">
      <c r="A141" s="176"/>
      <c r="B141" s="161"/>
      <c r="C141" s="182"/>
      <c r="D141" s="161"/>
      <c r="E141" s="161"/>
      <c r="F141" s="161"/>
      <c r="G141" s="165"/>
      <c r="P141" s="165"/>
      <c r="Q141" s="201"/>
      <c r="R141" s="17"/>
      <c r="S141" s="17"/>
      <c r="T141" s="18"/>
      <c r="U141" s="191"/>
    </row>
    <row r="142">
      <c r="A142" s="176"/>
      <c r="B142" s="161"/>
      <c r="C142" s="182"/>
      <c r="D142" s="161"/>
      <c r="E142" s="161"/>
      <c r="F142" s="161"/>
      <c r="G142" s="165"/>
      <c r="P142" s="165"/>
      <c r="Q142" s="201"/>
      <c r="R142" s="17"/>
      <c r="S142" s="17"/>
      <c r="T142" s="18"/>
      <c r="U142" s="191"/>
    </row>
    <row r="143">
      <c r="A143" s="176"/>
      <c r="B143" s="161"/>
      <c r="C143" s="182"/>
      <c r="D143" s="161"/>
      <c r="E143" s="161"/>
      <c r="F143" s="161"/>
      <c r="G143" s="165"/>
      <c r="P143" s="165"/>
      <c r="Q143" s="201"/>
      <c r="R143" s="17"/>
      <c r="S143" s="17"/>
      <c r="T143" s="18"/>
      <c r="U143" s="191"/>
    </row>
    <row r="144">
      <c r="A144" s="176"/>
      <c r="B144" s="161"/>
      <c r="C144" s="182"/>
      <c r="D144" s="161"/>
      <c r="E144" s="161"/>
      <c r="F144" s="161"/>
      <c r="G144" s="165"/>
      <c r="P144" s="165"/>
      <c r="Q144" s="201"/>
      <c r="R144" s="17"/>
      <c r="S144" s="17"/>
      <c r="T144" s="18"/>
      <c r="U144" s="191"/>
    </row>
    <row r="145">
      <c r="A145" s="176"/>
      <c r="B145" s="161"/>
      <c r="C145" s="182"/>
      <c r="D145" s="161"/>
      <c r="E145" s="161"/>
      <c r="F145" s="161"/>
      <c r="G145" s="165"/>
      <c r="P145" s="165"/>
      <c r="Q145" s="201"/>
      <c r="R145" s="17"/>
      <c r="S145" s="17"/>
      <c r="T145" s="18"/>
      <c r="U145" s="191"/>
    </row>
    <row r="146">
      <c r="A146" s="176"/>
      <c r="B146" s="161"/>
      <c r="C146" s="182"/>
      <c r="D146" s="161"/>
      <c r="E146" s="161"/>
      <c r="F146" s="161"/>
      <c r="G146" s="165"/>
      <c r="P146" s="165"/>
      <c r="Q146" s="201"/>
      <c r="R146" s="17"/>
      <c r="S146" s="17"/>
      <c r="T146" s="18"/>
      <c r="U146" s="191"/>
    </row>
    <row r="147">
      <c r="A147" s="176"/>
      <c r="B147" s="161"/>
      <c r="C147" s="182"/>
      <c r="D147" s="161"/>
      <c r="E147" s="161"/>
      <c r="F147" s="161"/>
      <c r="G147" s="165"/>
      <c r="P147" s="165"/>
      <c r="Q147" s="201"/>
      <c r="R147" s="17"/>
      <c r="S147" s="17"/>
      <c r="T147" s="18"/>
      <c r="U147" s="191"/>
    </row>
    <row r="148">
      <c r="A148" s="176"/>
      <c r="B148" s="161"/>
      <c r="C148" s="182"/>
      <c r="D148" s="161"/>
      <c r="E148" s="161"/>
      <c r="F148" s="161"/>
      <c r="G148" s="165"/>
      <c r="P148" s="165"/>
      <c r="Q148" s="201"/>
      <c r="R148" s="17"/>
      <c r="S148" s="17"/>
      <c r="T148" s="18"/>
      <c r="U148" s="191"/>
    </row>
    <row r="149">
      <c r="A149" s="176"/>
      <c r="B149" s="161"/>
      <c r="C149" s="182"/>
      <c r="D149" s="161"/>
      <c r="E149" s="161"/>
      <c r="F149" s="161"/>
      <c r="G149" s="165"/>
      <c r="P149" s="165"/>
      <c r="Q149" s="201"/>
      <c r="R149" s="17"/>
      <c r="S149" s="17"/>
      <c r="T149" s="18"/>
      <c r="U149" s="191"/>
    </row>
    <row r="150">
      <c r="A150" s="176"/>
      <c r="B150" s="161"/>
      <c r="C150" s="182"/>
      <c r="D150" s="161"/>
      <c r="E150" s="161"/>
      <c r="F150" s="161"/>
      <c r="G150" s="165"/>
      <c r="P150" s="165"/>
      <c r="Q150" s="201"/>
      <c r="R150" s="17"/>
      <c r="S150" s="17"/>
      <c r="T150" s="18"/>
      <c r="U150" s="191"/>
    </row>
    <row r="151">
      <c r="A151" s="176"/>
      <c r="B151" s="161"/>
      <c r="C151" s="182"/>
      <c r="D151" s="161"/>
      <c r="E151" s="161"/>
      <c r="F151" s="161"/>
      <c r="G151" s="165"/>
      <c r="P151" s="165"/>
      <c r="Q151" s="201"/>
      <c r="R151" s="17"/>
      <c r="S151" s="17"/>
      <c r="T151" s="18"/>
      <c r="U151" s="191"/>
    </row>
    <row r="152">
      <c r="A152" s="176"/>
      <c r="B152" s="161"/>
      <c r="C152" s="182"/>
      <c r="D152" s="161"/>
      <c r="E152" s="161"/>
      <c r="F152" s="161"/>
      <c r="G152" s="165"/>
      <c r="P152" s="165"/>
      <c r="Q152" s="201"/>
      <c r="R152" s="17"/>
      <c r="S152" s="17"/>
      <c r="T152" s="18"/>
      <c r="U152" s="191"/>
    </row>
    <row r="153">
      <c r="A153" s="176"/>
      <c r="B153" s="161"/>
      <c r="C153" s="182"/>
      <c r="D153" s="161"/>
      <c r="E153" s="161"/>
      <c r="F153" s="161"/>
      <c r="G153" s="165"/>
      <c r="P153" s="165"/>
      <c r="Q153" s="201"/>
      <c r="R153" s="17"/>
      <c r="S153" s="17"/>
      <c r="T153" s="18"/>
      <c r="U153" s="191"/>
    </row>
    <row r="154">
      <c r="A154" s="176"/>
      <c r="B154" s="161"/>
      <c r="C154" s="182"/>
      <c r="D154" s="161"/>
      <c r="E154" s="161"/>
      <c r="F154" s="161"/>
      <c r="G154" s="165"/>
      <c r="P154" s="165"/>
      <c r="Q154" s="201"/>
      <c r="R154" s="17"/>
      <c r="S154" s="17"/>
      <c r="T154" s="18"/>
      <c r="U154" s="191"/>
    </row>
    <row r="155">
      <c r="A155" s="176"/>
      <c r="B155" s="161"/>
      <c r="C155" s="182"/>
      <c r="D155" s="161"/>
      <c r="E155" s="161"/>
      <c r="F155" s="161"/>
      <c r="G155" s="165"/>
      <c r="P155" s="165"/>
      <c r="Q155" s="201"/>
      <c r="R155" s="17"/>
      <c r="S155" s="17"/>
      <c r="T155" s="18"/>
      <c r="U155" s="191"/>
    </row>
    <row r="156">
      <c r="A156" s="176"/>
      <c r="B156" s="161"/>
      <c r="C156" s="182"/>
      <c r="D156" s="161"/>
      <c r="E156" s="161"/>
      <c r="F156" s="161"/>
      <c r="G156" s="165"/>
      <c r="P156" s="165"/>
      <c r="Q156" s="201"/>
      <c r="R156" s="17"/>
      <c r="S156" s="17"/>
      <c r="T156" s="18"/>
      <c r="U156" s="191"/>
    </row>
    <row r="157">
      <c r="A157" s="176"/>
      <c r="B157" s="161"/>
      <c r="C157" s="182"/>
      <c r="D157" s="161"/>
      <c r="E157" s="161"/>
      <c r="F157" s="161"/>
      <c r="G157" s="165"/>
      <c r="P157" s="165"/>
      <c r="Q157" s="201"/>
      <c r="R157" s="17"/>
      <c r="S157" s="17"/>
      <c r="T157" s="18"/>
      <c r="U157" s="191"/>
    </row>
    <row r="158">
      <c r="A158" s="176"/>
      <c r="B158" s="161"/>
      <c r="C158" s="182"/>
      <c r="D158" s="161"/>
      <c r="E158" s="161"/>
      <c r="F158" s="161"/>
      <c r="G158" s="165"/>
      <c r="P158" s="165"/>
      <c r="Q158" s="201"/>
      <c r="R158" s="17"/>
      <c r="S158" s="17"/>
      <c r="T158" s="18"/>
      <c r="U158" s="191"/>
    </row>
    <row r="159">
      <c r="A159" s="176"/>
      <c r="B159" s="161"/>
      <c r="C159" s="182"/>
      <c r="D159" s="161"/>
      <c r="E159" s="161"/>
      <c r="F159" s="161"/>
      <c r="G159" s="165"/>
      <c r="P159" s="165"/>
      <c r="Q159" s="201"/>
      <c r="R159" s="17"/>
      <c r="S159" s="17"/>
      <c r="T159" s="18"/>
      <c r="U159" s="191"/>
    </row>
    <row r="160">
      <c r="A160" s="176"/>
      <c r="B160" s="161"/>
      <c r="C160" s="182"/>
      <c r="D160" s="161"/>
      <c r="E160" s="161"/>
      <c r="F160" s="161"/>
      <c r="G160" s="165"/>
      <c r="P160" s="165"/>
      <c r="Q160" s="201"/>
      <c r="R160" s="17"/>
      <c r="S160" s="17"/>
      <c r="T160" s="18"/>
      <c r="U160" s="191"/>
    </row>
    <row r="161">
      <c r="A161" s="176"/>
      <c r="B161" s="161"/>
      <c r="C161" s="182"/>
      <c r="D161" s="161"/>
      <c r="E161" s="161"/>
      <c r="F161" s="161"/>
      <c r="G161" s="165"/>
      <c r="P161" s="165"/>
      <c r="Q161" s="201"/>
      <c r="R161" s="17"/>
      <c r="S161" s="17"/>
      <c r="T161" s="18"/>
      <c r="U161" s="191"/>
    </row>
    <row r="162">
      <c r="A162" s="176"/>
      <c r="B162" s="161"/>
      <c r="C162" s="182"/>
      <c r="D162" s="161"/>
      <c r="E162" s="161"/>
      <c r="F162" s="161"/>
      <c r="G162" s="165"/>
      <c r="P162" s="165"/>
      <c r="Q162" s="201"/>
      <c r="R162" s="17"/>
      <c r="S162" s="17"/>
      <c r="T162" s="18"/>
      <c r="U162" s="191"/>
    </row>
    <row r="163">
      <c r="A163" s="176"/>
      <c r="B163" s="161"/>
      <c r="C163" s="182"/>
      <c r="D163" s="161"/>
      <c r="E163" s="161"/>
      <c r="F163" s="161"/>
      <c r="G163" s="165"/>
      <c r="P163" s="165"/>
      <c r="Q163" s="201"/>
      <c r="R163" s="17"/>
      <c r="S163" s="17"/>
      <c r="T163" s="18"/>
      <c r="U163" s="191"/>
    </row>
    <row r="164">
      <c r="A164" s="176"/>
      <c r="B164" s="161"/>
      <c r="C164" s="182"/>
      <c r="D164" s="161"/>
      <c r="E164" s="161"/>
      <c r="F164" s="161"/>
      <c r="G164" s="165"/>
      <c r="P164" s="165"/>
      <c r="Q164" s="201"/>
      <c r="R164" s="17"/>
      <c r="S164" s="17"/>
      <c r="T164" s="18"/>
      <c r="U164" s="191"/>
    </row>
    <row r="165">
      <c r="A165" s="176"/>
      <c r="B165" s="161"/>
      <c r="C165" s="182"/>
      <c r="D165" s="161"/>
      <c r="E165" s="161"/>
      <c r="F165" s="161"/>
      <c r="G165" s="165"/>
      <c r="P165" s="165"/>
      <c r="Q165" s="201"/>
      <c r="R165" s="17"/>
      <c r="S165" s="17"/>
      <c r="T165" s="18"/>
      <c r="U165" s="191"/>
    </row>
    <row r="166">
      <c r="A166" s="176"/>
      <c r="B166" s="161"/>
      <c r="C166" s="182"/>
      <c r="D166" s="161"/>
      <c r="E166" s="161"/>
      <c r="F166" s="161"/>
      <c r="G166" s="165"/>
      <c r="P166" s="165"/>
      <c r="Q166" s="201"/>
      <c r="R166" s="17"/>
      <c r="S166" s="17"/>
      <c r="T166" s="18"/>
      <c r="U166" s="191"/>
    </row>
    <row r="167">
      <c r="A167" s="176"/>
      <c r="B167" s="161"/>
      <c r="C167" s="182"/>
      <c r="D167" s="161"/>
      <c r="E167" s="161"/>
      <c r="F167" s="161"/>
      <c r="G167" s="165"/>
      <c r="P167" s="165"/>
      <c r="Q167" s="201"/>
      <c r="R167" s="17"/>
      <c r="S167" s="17"/>
      <c r="T167" s="18"/>
      <c r="U167" s="191"/>
    </row>
    <row r="168">
      <c r="A168" s="176"/>
      <c r="B168" s="161"/>
      <c r="C168" s="182"/>
      <c r="D168" s="161"/>
      <c r="E168" s="161"/>
      <c r="F168" s="161"/>
      <c r="G168" s="165"/>
      <c r="P168" s="165"/>
      <c r="U168" s="191"/>
    </row>
    <row r="169">
      <c r="A169" s="176"/>
      <c r="B169" s="161"/>
      <c r="C169" s="182"/>
      <c r="D169" s="161"/>
      <c r="E169" s="161"/>
      <c r="F169" s="161"/>
      <c r="G169" s="165"/>
      <c r="P169" s="165"/>
      <c r="U169" s="191"/>
    </row>
    <row r="170">
      <c r="A170" s="176"/>
      <c r="B170" s="161"/>
      <c r="C170" s="182"/>
      <c r="D170" s="161"/>
      <c r="E170" s="161"/>
      <c r="F170" s="161"/>
      <c r="G170" s="165"/>
      <c r="P170" s="165"/>
      <c r="U170" s="191"/>
    </row>
    <row r="171">
      <c r="A171" s="176"/>
      <c r="B171" s="161"/>
      <c r="C171" s="182"/>
      <c r="D171" s="161"/>
      <c r="E171" s="161"/>
      <c r="F171" s="161"/>
      <c r="G171" s="165"/>
      <c r="P171" s="165"/>
      <c r="U171" s="191"/>
    </row>
    <row r="172">
      <c r="A172" s="176"/>
      <c r="B172" s="161"/>
      <c r="C172" s="182"/>
      <c r="D172" s="161"/>
      <c r="E172" s="161"/>
      <c r="F172" s="161"/>
      <c r="G172" s="165"/>
      <c r="P172" s="165"/>
      <c r="U172" s="191"/>
    </row>
    <row r="173">
      <c r="A173" s="191"/>
      <c r="B173" s="161"/>
      <c r="C173" s="182"/>
      <c r="D173" s="161"/>
      <c r="E173" s="161"/>
      <c r="F173" s="161"/>
      <c r="G173" s="165"/>
      <c r="P173" s="165"/>
      <c r="U173" s="191"/>
    </row>
  </sheetData>
  <mergeCells count="183">
    <mergeCell ref="Q42:T42"/>
    <mergeCell ref="I43:O43"/>
    <mergeCell ref="Q43:T43"/>
    <mergeCell ref="Q44:T44"/>
    <mergeCell ref="Q45:T45"/>
    <mergeCell ref="Q46:T46"/>
    <mergeCell ref="Q47:T47"/>
    <mergeCell ref="Q48:T48"/>
    <mergeCell ref="Q49:T49"/>
    <mergeCell ref="I50:O50"/>
    <mergeCell ref="B1:T1"/>
    <mergeCell ref="H2:O2"/>
    <mergeCell ref="Q2:T2"/>
    <mergeCell ref="I3:O3"/>
    <mergeCell ref="I9:O9"/>
    <mergeCell ref="Q9:R9"/>
    <mergeCell ref="Q10:R10"/>
    <mergeCell ref="Q11:R11"/>
    <mergeCell ref="Q12:R12"/>
    <mergeCell ref="Q13:R13"/>
    <mergeCell ref="Q14:R14"/>
    <mergeCell ref="I15:O15"/>
    <mergeCell ref="Q15:R15"/>
    <mergeCell ref="Q16:R16"/>
    <mergeCell ref="Q17:R17"/>
    <mergeCell ref="Q18:T18"/>
    <mergeCell ref="Q19:T19"/>
    <mergeCell ref="Q20:T20"/>
    <mergeCell ref="Q21:T21"/>
    <mergeCell ref="I22:O22"/>
    <mergeCell ref="Q22:T22"/>
    <mergeCell ref="Q23:T23"/>
    <mergeCell ref="Q24:T24"/>
    <mergeCell ref="Q25:T25"/>
    <mergeCell ref="Q26:T26"/>
    <mergeCell ref="Q27:T27"/>
    <mergeCell ref="Q28:T28"/>
    <mergeCell ref="I29:O29"/>
    <mergeCell ref="Q29:T29"/>
    <mergeCell ref="Q30:T30"/>
    <mergeCell ref="Q31:T31"/>
    <mergeCell ref="Q32:T32"/>
    <mergeCell ref="Q33:T33"/>
    <mergeCell ref="Q34:T34"/>
    <mergeCell ref="I36:O36"/>
    <mergeCell ref="Q35:T35"/>
    <mergeCell ref="Q36:T36"/>
    <mergeCell ref="Q37:T37"/>
    <mergeCell ref="Q38:T38"/>
    <mergeCell ref="Q39:T39"/>
    <mergeCell ref="Q40:T40"/>
    <mergeCell ref="Q41:T41"/>
    <mergeCell ref="Q50:T50"/>
    <mergeCell ref="Q51:T51"/>
    <mergeCell ref="Q52:T52"/>
    <mergeCell ref="Q53:T53"/>
    <mergeCell ref="Q54:T54"/>
    <mergeCell ref="Q55:T55"/>
    <mergeCell ref="I57:O57"/>
    <mergeCell ref="Q56:T56"/>
    <mergeCell ref="Q57:T57"/>
    <mergeCell ref="Q58:T58"/>
    <mergeCell ref="Q59:T59"/>
    <mergeCell ref="Q60:T60"/>
    <mergeCell ref="B61:D61"/>
    <mergeCell ref="B62:D62"/>
    <mergeCell ref="Q61:T61"/>
    <mergeCell ref="Q62:T62"/>
    <mergeCell ref="Q63:T63"/>
    <mergeCell ref="I64:O64"/>
    <mergeCell ref="Q64:T64"/>
    <mergeCell ref="Q65:T65"/>
    <mergeCell ref="Q66:T66"/>
    <mergeCell ref="Q67:T67"/>
    <mergeCell ref="Q68:T68"/>
    <mergeCell ref="Q69:T69"/>
    <mergeCell ref="Q70:T70"/>
    <mergeCell ref="I71:O71"/>
    <mergeCell ref="Q71:T71"/>
    <mergeCell ref="Q72:T72"/>
    <mergeCell ref="Q73:T73"/>
    <mergeCell ref="Q74:T74"/>
    <mergeCell ref="Q75:T75"/>
    <mergeCell ref="Q76:T76"/>
    <mergeCell ref="Q77:T77"/>
    <mergeCell ref="I78:O78"/>
    <mergeCell ref="Q78:T78"/>
    <mergeCell ref="Q79:T79"/>
    <mergeCell ref="Q80:T80"/>
    <mergeCell ref="Q81:T81"/>
    <mergeCell ref="Q82:T82"/>
    <mergeCell ref="Q83:T83"/>
    <mergeCell ref="Q84:T84"/>
    <mergeCell ref="I85:O85"/>
    <mergeCell ref="Q85:T85"/>
    <mergeCell ref="Q86:T86"/>
    <mergeCell ref="Q87:T87"/>
    <mergeCell ref="Q88:T88"/>
    <mergeCell ref="Q89:T89"/>
    <mergeCell ref="Q90:T90"/>
    <mergeCell ref="I92:O92"/>
    <mergeCell ref="Q98:T98"/>
    <mergeCell ref="I99:O99"/>
    <mergeCell ref="Q99:T99"/>
    <mergeCell ref="Q134:T134"/>
    <mergeCell ref="Q135:T135"/>
    <mergeCell ref="Q136:T136"/>
    <mergeCell ref="Q137:T137"/>
    <mergeCell ref="Q138:T138"/>
    <mergeCell ref="Q139:T139"/>
    <mergeCell ref="Q140:T140"/>
    <mergeCell ref="Q141:T141"/>
    <mergeCell ref="Q142:T142"/>
    <mergeCell ref="Q143:T143"/>
    <mergeCell ref="Q144:T144"/>
    <mergeCell ref="Q145:T145"/>
    <mergeCell ref="Q146:T146"/>
    <mergeCell ref="Q147:T147"/>
    <mergeCell ref="Q148:T148"/>
    <mergeCell ref="Q149:T149"/>
    <mergeCell ref="Q150:T150"/>
    <mergeCell ref="Q151:T151"/>
    <mergeCell ref="Q152:T152"/>
    <mergeCell ref="Q153:T153"/>
    <mergeCell ref="Q154:T154"/>
    <mergeCell ref="Q162:T162"/>
    <mergeCell ref="Q163:T163"/>
    <mergeCell ref="Q164:T164"/>
    <mergeCell ref="Q165:T165"/>
    <mergeCell ref="Q166:T166"/>
    <mergeCell ref="Q167:T167"/>
    <mergeCell ref="Q155:T155"/>
    <mergeCell ref="Q156:T156"/>
    <mergeCell ref="Q157:T157"/>
    <mergeCell ref="Q158:T158"/>
    <mergeCell ref="Q159:T159"/>
    <mergeCell ref="Q160:T160"/>
    <mergeCell ref="Q161:T161"/>
    <mergeCell ref="Q91:T91"/>
    <mergeCell ref="Q92:T92"/>
    <mergeCell ref="Q93:T93"/>
    <mergeCell ref="Q94:T94"/>
    <mergeCell ref="Q95:T95"/>
    <mergeCell ref="Q96:T96"/>
    <mergeCell ref="Q97:T97"/>
    <mergeCell ref="Q100:T100"/>
    <mergeCell ref="Q101:T101"/>
    <mergeCell ref="Q102:T102"/>
    <mergeCell ref="Q103:T103"/>
    <mergeCell ref="Q104:T104"/>
    <mergeCell ref="Q105:T105"/>
    <mergeCell ref="I106:O106"/>
    <mergeCell ref="Q106:T106"/>
    <mergeCell ref="Q107:T107"/>
    <mergeCell ref="Q108:T108"/>
    <mergeCell ref="Q109:T109"/>
    <mergeCell ref="Q110:T110"/>
    <mergeCell ref="Q111:T111"/>
    <mergeCell ref="I113:O113"/>
    <mergeCell ref="Q119:T119"/>
    <mergeCell ref="I120:O120"/>
    <mergeCell ref="Q120:T120"/>
    <mergeCell ref="Q112:T112"/>
    <mergeCell ref="Q113:T113"/>
    <mergeCell ref="Q114:T114"/>
    <mergeCell ref="Q115:T115"/>
    <mergeCell ref="Q116:T116"/>
    <mergeCell ref="Q117:T117"/>
    <mergeCell ref="Q118:T118"/>
    <mergeCell ref="Q121:T121"/>
    <mergeCell ref="Q122:T122"/>
    <mergeCell ref="Q123:T123"/>
    <mergeCell ref="Q124:T124"/>
    <mergeCell ref="Q125:T125"/>
    <mergeCell ref="Q126:T126"/>
    <mergeCell ref="I127:O127"/>
    <mergeCell ref="Q127:T127"/>
    <mergeCell ref="Q128:T128"/>
    <mergeCell ref="Q129:T129"/>
    <mergeCell ref="Q130:T130"/>
    <mergeCell ref="Q131:T131"/>
    <mergeCell ref="Q132:T132"/>
    <mergeCell ref="Q133:T133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 outlineLevelRow="1"/>
  <cols>
    <col customWidth="1" min="1" max="1" width="4.29"/>
    <col customWidth="1" min="2" max="2" width="40.86"/>
    <col customWidth="1" min="3" max="3" width="9.43"/>
    <col customWidth="1" min="4" max="4" width="9.71"/>
    <col customWidth="1" min="5" max="5" width="12.57"/>
    <col customWidth="1" min="6" max="6" width="12.43"/>
    <col customWidth="1" min="7" max="7" width="4.14"/>
    <col customWidth="1" min="8" max="8" width="12.0"/>
    <col customWidth="1" min="9" max="9" width="13.86"/>
    <col customWidth="1" min="10" max="10" width="6.0"/>
    <col customWidth="1" min="11" max="11" width="9.29"/>
    <col customWidth="1" min="12" max="12" width="9.86"/>
    <col customWidth="1" min="13" max="13" width="13.0"/>
    <col customWidth="1" min="14" max="14" width="11.29"/>
    <col customWidth="1" min="15" max="15" width="7.86"/>
    <col customWidth="1" min="16" max="16" width="5.14"/>
    <col customWidth="1" min="17" max="17" width="27.71"/>
    <col customWidth="1" min="18" max="18" width="9.71"/>
    <col customWidth="1" min="19" max="19" width="7.86"/>
    <col customWidth="1" min="20" max="20" width="10.71"/>
    <col customWidth="1" min="21" max="21" width="4.0"/>
  </cols>
  <sheetData>
    <row r="1">
      <c r="A1" s="145"/>
      <c r="B1" s="146" t="str">
        <f>HYPERLINK("https://www.dropbox.com/sh/i7o4vsswrxireii/AABo3x9Sbj2zUYZOKo4i5385a?dl=0","CLIENT DROPBOX FOLDER - Click here for receipts and other job related documents ")</f>
        <v>CLIENT DROPBOX FOLDER - Click here for receipts and other job related documents </v>
      </c>
      <c r="U1" s="145"/>
    </row>
    <row r="2">
      <c r="A2" s="147"/>
      <c r="B2" s="148" t="s">
        <v>219</v>
      </c>
      <c r="C2" s="149" t="s">
        <v>220</v>
      </c>
      <c r="D2" s="150" t="s">
        <v>221</v>
      </c>
      <c r="E2" s="150" t="s">
        <v>222</v>
      </c>
      <c r="F2" s="148" t="s">
        <v>223</v>
      </c>
      <c r="G2" s="151"/>
      <c r="H2" s="152" t="s">
        <v>224</v>
      </c>
      <c r="I2" s="17"/>
      <c r="J2" s="17"/>
      <c r="K2" s="17"/>
      <c r="L2" s="17"/>
      <c r="M2" s="17"/>
      <c r="N2" s="17"/>
      <c r="O2" s="18"/>
      <c r="P2" s="153"/>
      <c r="Q2" s="154" t="s">
        <v>225</v>
      </c>
      <c r="R2" s="17"/>
      <c r="S2" s="17"/>
      <c r="T2" s="18"/>
      <c r="U2" s="155"/>
    </row>
    <row r="3">
      <c r="A3" s="156"/>
      <c r="B3" s="157" t="s">
        <v>226</v>
      </c>
      <c r="C3" s="158">
        <v>2.7</v>
      </c>
      <c r="D3" s="159">
        <v>0.0</v>
      </c>
      <c r="E3" s="160">
        <f t="shared" ref="E3:E60" si="1">C3*D3</f>
        <v>0</v>
      </c>
      <c r="F3" s="161"/>
      <c r="G3" s="162"/>
      <c r="H3" s="163" t="str">
        <f>HYPERLINK("https://docs.google.com/spreadsheets/d/1gcwweWNqUzTh07cmLfkMnNgM1BihIhXjjBRkb95hZVA/edit?usp=sharing","Time Sheets")</f>
        <v>Time Sheets</v>
      </c>
      <c r="I3" s="164" t="s">
        <v>341</v>
      </c>
      <c r="J3" s="17"/>
      <c r="K3" s="17"/>
      <c r="L3" s="17"/>
      <c r="M3" s="17"/>
      <c r="N3" s="17"/>
      <c r="O3" s="18"/>
      <c r="P3" s="165"/>
      <c r="Q3" s="25"/>
      <c r="R3" s="166" t="s">
        <v>228</v>
      </c>
      <c r="S3" s="166" t="s">
        <v>229</v>
      </c>
      <c r="T3" s="166" t="s">
        <v>230</v>
      </c>
      <c r="U3" s="167"/>
    </row>
    <row r="4">
      <c r="A4" s="168"/>
      <c r="B4" s="169" t="s">
        <v>231</v>
      </c>
      <c r="C4" s="158">
        <v>4.99</v>
      </c>
      <c r="D4" s="159">
        <v>0.0</v>
      </c>
      <c r="E4" s="160">
        <f t="shared" si="1"/>
        <v>0</v>
      </c>
      <c r="F4" s="161"/>
      <c r="G4" s="170"/>
      <c r="H4" s="171" t="s">
        <v>232</v>
      </c>
      <c r="I4" s="172" t="s">
        <v>233</v>
      </c>
      <c r="J4" s="173" t="s">
        <v>234</v>
      </c>
      <c r="K4" s="172" t="s">
        <v>235</v>
      </c>
      <c r="L4" s="172" t="s">
        <v>236</v>
      </c>
      <c r="M4" s="172" t="s">
        <v>237</v>
      </c>
      <c r="N4" s="172" t="s">
        <v>238</v>
      </c>
      <c r="O4" s="172" t="s">
        <v>239</v>
      </c>
      <c r="P4" s="165"/>
      <c r="Q4" s="174" t="s">
        <v>240</v>
      </c>
      <c r="R4" s="175">
        <f t="shared" ref="R4:S4" si="2">E62</f>
        <v>0</v>
      </c>
      <c r="S4" s="175">
        <f t="shared" si="2"/>
        <v>0</v>
      </c>
      <c r="T4" s="161"/>
      <c r="U4" s="176"/>
    </row>
    <row r="5">
      <c r="A5" s="168"/>
      <c r="B5" s="169" t="s">
        <v>241</v>
      </c>
      <c r="C5" s="158">
        <v>4.88</v>
      </c>
      <c r="D5" s="159">
        <v>0.0</v>
      </c>
      <c r="E5" s="160">
        <f t="shared" si="1"/>
        <v>0</v>
      </c>
      <c r="F5" s="161"/>
      <c r="G5" s="177"/>
      <c r="H5" s="178" t="s">
        <v>242</v>
      </c>
      <c r="I5" s="178">
        <f t="shared" ref="I5:I7" si="3">K5+L5+M5+N5+O5</f>
        <v>1.5</v>
      </c>
      <c r="J5" s="179">
        <f t="shared" ref="J5:J8" si="4">I5*18</f>
        <v>27</v>
      </c>
      <c r="K5" s="178"/>
      <c r="L5" s="178"/>
      <c r="M5" s="178"/>
      <c r="N5" s="178">
        <v>1.5</v>
      </c>
      <c r="O5" s="178"/>
      <c r="P5" s="165"/>
      <c r="Q5" s="174" t="s">
        <v>243</v>
      </c>
      <c r="R5" s="175">
        <f>E79</f>
        <v>0</v>
      </c>
      <c r="S5" s="175">
        <f>F80</f>
        <v>279</v>
      </c>
      <c r="T5" s="161"/>
      <c r="U5" s="176"/>
    </row>
    <row r="6">
      <c r="A6" s="168"/>
      <c r="B6" s="169" t="s">
        <v>244</v>
      </c>
      <c r="C6" s="158">
        <v>14.69</v>
      </c>
      <c r="D6" s="159">
        <v>0.0</v>
      </c>
      <c r="E6" s="160">
        <f t="shared" si="1"/>
        <v>0</v>
      </c>
      <c r="F6" s="161"/>
      <c r="G6" s="177"/>
      <c r="H6" s="178" t="s">
        <v>245</v>
      </c>
      <c r="I6" s="178">
        <f t="shared" si="3"/>
        <v>1.5</v>
      </c>
      <c r="J6" s="179">
        <f t="shared" si="4"/>
        <v>27</v>
      </c>
      <c r="K6" s="178"/>
      <c r="L6" s="178"/>
      <c r="N6" s="178">
        <v>1.5</v>
      </c>
      <c r="O6" s="178"/>
      <c r="P6" s="165"/>
      <c r="Q6" s="181" t="s">
        <v>246</v>
      </c>
      <c r="R6" s="175">
        <f>R5+R4</f>
        <v>0</v>
      </c>
      <c r="S6" s="175">
        <f>F80</f>
        <v>279</v>
      </c>
      <c r="T6" s="161"/>
      <c r="U6" s="176"/>
    </row>
    <row r="7">
      <c r="A7" s="168"/>
      <c r="B7" s="169" t="s">
        <v>247</v>
      </c>
      <c r="C7" s="158">
        <v>7.86</v>
      </c>
      <c r="D7" s="159">
        <v>0.0</v>
      </c>
      <c r="E7" s="160">
        <f t="shared" si="1"/>
        <v>0</v>
      </c>
      <c r="F7" s="161"/>
      <c r="G7" s="177"/>
      <c r="H7" s="178" t="s">
        <v>248</v>
      </c>
      <c r="I7" s="178">
        <f t="shared" si="3"/>
        <v>1.5</v>
      </c>
      <c r="J7" s="179">
        <f t="shared" si="4"/>
        <v>27</v>
      </c>
      <c r="K7" s="178"/>
      <c r="L7" s="178"/>
      <c r="M7" s="178"/>
      <c r="N7" s="178">
        <v>1.5</v>
      </c>
      <c r="O7" s="178"/>
      <c r="P7" s="165"/>
      <c r="Q7" s="181" t="s">
        <v>249</v>
      </c>
      <c r="R7" s="175">
        <f>E82</f>
        <v>0</v>
      </c>
      <c r="S7" s="161">
        <f>sum(S12:S17)</f>
        <v>400</v>
      </c>
      <c r="T7" s="161"/>
      <c r="U7" s="176"/>
    </row>
    <row r="8">
      <c r="A8" s="168"/>
      <c r="B8" s="169" t="s">
        <v>250</v>
      </c>
      <c r="C8" s="158">
        <v>8.49</v>
      </c>
      <c r="D8" s="159">
        <v>0.0</v>
      </c>
      <c r="E8" s="160">
        <f t="shared" si="1"/>
        <v>0</v>
      </c>
      <c r="F8" s="161"/>
      <c r="G8" s="177"/>
      <c r="H8" s="183" t="s">
        <v>251</v>
      </c>
      <c r="I8" s="178">
        <f>sum(I5:I7)</f>
        <v>4.5</v>
      </c>
      <c r="J8" s="179">
        <f t="shared" si="4"/>
        <v>81</v>
      </c>
      <c r="K8" s="178"/>
      <c r="L8" s="178"/>
      <c r="M8" s="178"/>
      <c r="N8" s="178"/>
      <c r="O8" s="178"/>
      <c r="P8" s="165"/>
      <c r="Q8" s="184" t="s">
        <v>252</v>
      </c>
      <c r="R8" s="185">
        <f t="shared" ref="R8:S8" si="5">R7-R6</f>
        <v>0</v>
      </c>
      <c r="S8" s="185">
        <f t="shared" si="5"/>
        <v>121</v>
      </c>
      <c r="T8" s="187"/>
      <c r="U8" s="188"/>
    </row>
    <row r="9">
      <c r="A9" s="168"/>
      <c r="B9" s="169" t="s">
        <v>253</v>
      </c>
      <c r="C9" s="158">
        <v>10.98</v>
      </c>
      <c r="D9" s="159">
        <v>0.0</v>
      </c>
      <c r="E9" s="160">
        <f t="shared" si="1"/>
        <v>0</v>
      </c>
      <c r="F9" s="161"/>
      <c r="G9" s="177"/>
      <c r="H9" s="163" t="str">
        <f>HYPERLINK("https://docs.google.com/spreadsheets/d/1gcwweWNqUzTh07cmLfkMnNgM1BihIhXjjBRkb95hZVA/edit?usp=sharing","Time Sheets")</f>
        <v>Time Sheets</v>
      </c>
      <c r="I9" s="164" t="s">
        <v>342</v>
      </c>
      <c r="J9" s="17"/>
      <c r="K9" s="17"/>
      <c r="L9" s="17"/>
      <c r="M9" s="17"/>
      <c r="N9" s="17"/>
      <c r="O9" s="18"/>
      <c r="P9" s="165"/>
      <c r="Q9" s="189" t="s">
        <v>255</v>
      </c>
      <c r="R9" s="18"/>
      <c r="S9" s="190"/>
      <c r="T9" s="25"/>
      <c r="U9" s="191"/>
    </row>
    <row r="10">
      <c r="A10" s="168"/>
      <c r="B10" s="169" t="s">
        <v>256</v>
      </c>
      <c r="C10" s="158">
        <v>29.99</v>
      </c>
      <c r="D10" s="159">
        <v>0.0</v>
      </c>
      <c r="E10" s="160">
        <f t="shared" si="1"/>
        <v>0</v>
      </c>
      <c r="F10" s="161"/>
      <c r="G10" s="177"/>
      <c r="H10" s="171" t="s">
        <v>232</v>
      </c>
      <c r="I10" s="172" t="s">
        <v>233</v>
      </c>
      <c r="J10" s="173" t="s">
        <v>234</v>
      </c>
      <c r="K10" s="172" t="s">
        <v>235</v>
      </c>
      <c r="L10" s="172" t="s">
        <v>236</v>
      </c>
      <c r="M10" s="172" t="s">
        <v>237</v>
      </c>
      <c r="N10" s="172" t="s">
        <v>238</v>
      </c>
      <c r="O10" s="172" t="s">
        <v>239</v>
      </c>
      <c r="P10" s="165"/>
      <c r="Q10" s="189" t="s">
        <v>257</v>
      </c>
      <c r="R10" s="18"/>
      <c r="S10" s="190"/>
      <c r="T10" s="25"/>
      <c r="U10" s="191"/>
    </row>
    <row r="11">
      <c r="A11" s="168"/>
      <c r="B11" s="169" t="s">
        <v>258</v>
      </c>
      <c r="C11" s="158">
        <v>6.65</v>
      </c>
      <c r="D11" s="159">
        <v>0.0</v>
      </c>
      <c r="E11" s="160">
        <f t="shared" si="1"/>
        <v>0</v>
      </c>
      <c r="F11" s="161"/>
      <c r="G11" s="192"/>
      <c r="H11" s="178" t="s">
        <v>242</v>
      </c>
      <c r="I11" s="178">
        <f t="shared" ref="I11:I13" si="6">K11+L11+M11+N11+O11</f>
        <v>3.25</v>
      </c>
      <c r="J11" s="179">
        <f t="shared" ref="J11:J14" si="7">I11*18</f>
        <v>58.5</v>
      </c>
      <c r="K11" s="178"/>
      <c r="L11" s="178"/>
      <c r="M11" s="178">
        <v>1.25</v>
      </c>
      <c r="N11" s="178"/>
      <c r="O11" s="178">
        <v>2.0</v>
      </c>
      <c r="P11" s="165"/>
      <c r="Q11" s="189" t="s">
        <v>259</v>
      </c>
      <c r="R11" s="18"/>
      <c r="S11" s="190"/>
      <c r="T11" s="25"/>
      <c r="U11" s="191"/>
    </row>
    <row r="12">
      <c r="A12" s="168"/>
      <c r="B12" s="169" t="s">
        <v>260</v>
      </c>
      <c r="C12" s="158">
        <v>16.99</v>
      </c>
      <c r="D12" s="159">
        <v>0.0</v>
      </c>
      <c r="E12" s="160">
        <f t="shared" si="1"/>
        <v>0</v>
      </c>
      <c r="F12" s="161"/>
      <c r="G12" s="193"/>
      <c r="H12" s="178" t="s">
        <v>245</v>
      </c>
      <c r="I12" s="178">
        <f t="shared" si="6"/>
        <v>4.25</v>
      </c>
      <c r="J12" s="179">
        <f t="shared" si="7"/>
        <v>76.5</v>
      </c>
      <c r="K12" s="178"/>
      <c r="L12" s="178"/>
      <c r="M12" s="180">
        <v>1.25</v>
      </c>
      <c r="N12" s="178"/>
      <c r="O12" s="178">
        <v>3.0</v>
      </c>
      <c r="P12" s="165"/>
      <c r="Q12" s="189" t="s">
        <v>261</v>
      </c>
      <c r="R12" s="18"/>
      <c r="S12" s="190">
        <v>150.0</v>
      </c>
      <c r="T12" s="236">
        <v>43959.0</v>
      </c>
      <c r="U12" s="191"/>
    </row>
    <row r="13">
      <c r="A13" s="168"/>
      <c r="B13" s="169" t="s">
        <v>262</v>
      </c>
      <c r="C13" s="158">
        <v>3.28</v>
      </c>
      <c r="D13" s="159">
        <v>0.0</v>
      </c>
      <c r="E13" s="160">
        <f t="shared" si="1"/>
        <v>0</v>
      </c>
      <c r="F13" s="161"/>
      <c r="G13" s="193"/>
      <c r="H13" s="178" t="s">
        <v>248</v>
      </c>
      <c r="I13" s="178">
        <f t="shared" si="6"/>
        <v>3.5</v>
      </c>
      <c r="J13" s="179">
        <f t="shared" si="7"/>
        <v>63</v>
      </c>
      <c r="K13" s="178"/>
      <c r="L13" s="178"/>
      <c r="M13" s="178">
        <v>1.25</v>
      </c>
      <c r="N13" s="178"/>
      <c r="O13" s="178">
        <v>2.25</v>
      </c>
      <c r="P13" s="165"/>
      <c r="Q13" s="189" t="s">
        <v>343</v>
      </c>
      <c r="R13" s="18"/>
      <c r="S13" s="190">
        <v>150.0</v>
      </c>
      <c r="T13" s="195">
        <v>43973.0</v>
      </c>
      <c r="U13" s="191"/>
    </row>
    <row r="14">
      <c r="A14" s="168"/>
      <c r="B14" s="169" t="s">
        <v>264</v>
      </c>
      <c r="C14" s="158">
        <v>25.49</v>
      </c>
      <c r="D14" s="159">
        <v>0.0</v>
      </c>
      <c r="E14" s="160">
        <f t="shared" si="1"/>
        <v>0</v>
      </c>
      <c r="F14" s="161"/>
      <c r="G14" s="193"/>
      <c r="H14" s="183" t="s">
        <v>251</v>
      </c>
      <c r="I14" s="178">
        <f>sum(I11:I13)</f>
        <v>11</v>
      </c>
      <c r="J14" s="179">
        <f t="shared" si="7"/>
        <v>198</v>
      </c>
      <c r="K14" s="178"/>
      <c r="L14" s="178"/>
      <c r="M14" s="178"/>
      <c r="N14" s="178"/>
      <c r="O14" s="178"/>
      <c r="P14" s="165"/>
      <c r="Q14" s="189" t="s">
        <v>343</v>
      </c>
      <c r="R14" s="18"/>
      <c r="S14" s="190">
        <v>100.0</v>
      </c>
      <c r="T14" s="198">
        <v>43979.0</v>
      </c>
      <c r="U14" s="191"/>
    </row>
    <row r="15">
      <c r="A15" s="168"/>
      <c r="B15" s="169" t="s">
        <v>266</v>
      </c>
      <c r="C15" s="158">
        <v>29.99</v>
      </c>
      <c r="D15" s="159">
        <v>0.0</v>
      </c>
      <c r="E15" s="160">
        <f t="shared" si="1"/>
        <v>0</v>
      </c>
      <c r="F15" s="161"/>
      <c r="G15" s="193"/>
      <c r="H15" s="163" t="str">
        <f>HYPERLINK("https://docs.google.com/spreadsheets/d/1gcwweWNqUzTh07cmLfkMnNgM1BihIhXjjBRkb95hZVA/edit?usp=sharing","Time Sheets")</f>
        <v>Time Sheets</v>
      </c>
      <c r="I15" s="164" t="s">
        <v>254</v>
      </c>
      <c r="J15" s="17"/>
      <c r="K15" s="17"/>
      <c r="L15" s="17"/>
      <c r="M15" s="17"/>
      <c r="N15" s="17"/>
      <c r="O15" s="18"/>
      <c r="P15" s="165"/>
      <c r="Q15" s="189" t="s">
        <v>267</v>
      </c>
      <c r="R15" s="18"/>
      <c r="S15" s="190"/>
      <c r="T15" s="161"/>
      <c r="U15" s="191"/>
    </row>
    <row r="16">
      <c r="A16" s="168"/>
      <c r="B16" s="169" t="s">
        <v>268</v>
      </c>
      <c r="C16" s="158">
        <v>21.99</v>
      </c>
      <c r="D16" s="159">
        <v>0.0</v>
      </c>
      <c r="E16" s="160">
        <f t="shared" si="1"/>
        <v>0</v>
      </c>
      <c r="F16" s="161"/>
      <c r="G16" s="193"/>
      <c r="H16" s="171" t="s">
        <v>232</v>
      </c>
      <c r="I16" s="172" t="s">
        <v>233</v>
      </c>
      <c r="J16" s="173" t="s">
        <v>234</v>
      </c>
      <c r="K16" s="172" t="s">
        <v>235</v>
      </c>
      <c r="L16" s="172" t="s">
        <v>236</v>
      </c>
      <c r="M16" s="172" t="s">
        <v>237</v>
      </c>
      <c r="N16" s="172" t="s">
        <v>238</v>
      </c>
      <c r="O16" s="172" t="s">
        <v>239</v>
      </c>
      <c r="P16" s="165"/>
      <c r="Q16" s="196" t="s">
        <v>269</v>
      </c>
      <c r="R16" s="18"/>
      <c r="S16" s="28"/>
      <c r="T16" s="161"/>
      <c r="U16" s="176"/>
    </row>
    <row r="17">
      <c r="A17" s="168"/>
      <c r="B17" s="169" t="s">
        <v>270</v>
      </c>
      <c r="C17" s="158">
        <v>37.98</v>
      </c>
      <c r="D17" s="159">
        <v>0.0</v>
      </c>
      <c r="E17" s="160">
        <f t="shared" si="1"/>
        <v>0</v>
      </c>
      <c r="F17" s="161"/>
      <c r="G17" s="193"/>
      <c r="H17" s="178" t="s">
        <v>242</v>
      </c>
      <c r="I17" s="178">
        <f t="shared" ref="I17:I20" si="8">K17+L17+M17+N17+O17</f>
        <v>0</v>
      </c>
      <c r="J17" s="179">
        <f t="shared" ref="J17:J20" si="9">I17*13</f>
        <v>0</v>
      </c>
      <c r="K17" s="178"/>
      <c r="L17" s="178"/>
      <c r="M17" s="178"/>
      <c r="N17" s="178"/>
      <c r="O17" s="178"/>
      <c r="P17" s="165"/>
      <c r="Q17" s="196" t="s">
        <v>271</v>
      </c>
      <c r="R17" s="18"/>
      <c r="S17" s="28"/>
      <c r="T17" s="161"/>
      <c r="U17" s="176"/>
    </row>
    <row r="18">
      <c r="A18" s="168"/>
      <c r="B18" s="169" t="s">
        <v>272</v>
      </c>
      <c r="C18" s="158">
        <v>29.99</v>
      </c>
      <c r="D18" s="159">
        <v>0.0</v>
      </c>
      <c r="E18" s="160">
        <f t="shared" si="1"/>
        <v>0</v>
      </c>
      <c r="F18" s="161"/>
      <c r="G18" s="193"/>
      <c r="H18" s="178" t="s">
        <v>245</v>
      </c>
      <c r="I18" s="178">
        <f t="shared" si="8"/>
        <v>0</v>
      </c>
      <c r="J18" s="179">
        <f t="shared" si="9"/>
        <v>0</v>
      </c>
      <c r="K18" s="178"/>
      <c r="L18" s="178"/>
      <c r="N18" s="178"/>
      <c r="O18" s="178"/>
      <c r="P18" s="165"/>
      <c r="Q18" s="199" t="s">
        <v>274</v>
      </c>
      <c r="R18" s="17"/>
      <c r="S18" s="17"/>
      <c r="T18" s="18"/>
      <c r="U18" s="176"/>
    </row>
    <row r="19">
      <c r="A19" s="168"/>
      <c r="B19" s="169" t="s">
        <v>275</v>
      </c>
      <c r="C19" s="158">
        <v>189.0</v>
      </c>
      <c r="D19" s="159">
        <v>0.0</v>
      </c>
      <c r="E19" s="160">
        <f t="shared" si="1"/>
        <v>0</v>
      </c>
      <c r="F19" s="161"/>
      <c r="G19" s="193"/>
      <c r="H19" s="178" t="s">
        <v>248</v>
      </c>
      <c r="I19" s="178">
        <f t="shared" si="8"/>
        <v>0</v>
      </c>
      <c r="J19" s="179">
        <f t="shared" si="9"/>
        <v>0</v>
      </c>
      <c r="K19" s="178"/>
      <c r="L19" s="178"/>
      <c r="M19" s="178"/>
      <c r="N19" s="178"/>
      <c r="O19" s="178"/>
      <c r="P19" s="165"/>
      <c r="Q19" s="200" t="s">
        <v>276</v>
      </c>
      <c r="R19" s="17"/>
      <c r="S19" s="17"/>
      <c r="T19" s="18"/>
      <c r="U19" s="176"/>
    </row>
    <row r="20">
      <c r="A20" s="168"/>
      <c r="B20" s="169" t="s">
        <v>277</v>
      </c>
      <c r="C20" s="158">
        <v>195.0</v>
      </c>
      <c r="D20" s="159">
        <v>0.0</v>
      </c>
      <c r="E20" s="160">
        <f t="shared" si="1"/>
        <v>0</v>
      </c>
      <c r="F20" s="161"/>
      <c r="G20" s="193"/>
      <c r="H20" s="183" t="s">
        <v>251</v>
      </c>
      <c r="I20" s="178">
        <f t="shared" si="8"/>
        <v>0</v>
      </c>
      <c r="J20" s="179">
        <f t="shared" si="9"/>
        <v>0</v>
      </c>
      <c r="K20" s="178"/>
      <c r="L20" s="178"/>
      <c r="M20" s="178"/>
      <c r="N20" s="178"/>
      <c r="O20" s="178"/>
      <c r="P20" s="165"/>
      <c r="Q20" s="201"/>
      <c r="R20" s="17"/>
      <c r="S20" s="17"/>
      <c r="T20" s="18"/>
      <c r="U20" s="176"/>
    </row>
    <row r="21">
      <c r="A21" s="168"/>
      <c r="B21" s="169" t="s">
        <v>278</v>
      </c>
      <c r="C21" s="158">
        <v>225.0</v>
      </c>
      <c r="D21" s="159">
        <v>0.0</v>
      </c>
      <c r="E21" s="160">
        <f t="shared" si="1"/>
        <v>0</v>
      </c>
      <c r="F21" s="161"/>
      <c r="G21" s="193"/>
      <c r="H21" s="163" t="str">
        <f>HYPERLINK("https://docs.google.com/spreadsheets/d/1gcwweWNqUzTh07cmLfkMnNgM1BihIhXjjBRkb95hZVA/edit?usp=sharing","Time Sheets")</f>
        <v>Time Sheets</v>
      </c>
      <c r="I21" s="164" t="s">
        <v>254</v>
      </c>
      <c r="J21" s="17"/>
      <c r="K21" s="17"/>
      <c r="L21" s="17"/>
      <c r="M21" s="17"/>
      <c r="N21" s="17"/>
      <c r="O21" s="18"/>
      <c r="P21" s="165"/>
      <c r="Q21" s="201"/>
      <c r="R21" s="17"/>
      <c r="S21" s="17"/>
      <c r="T21" s="18"/>
      <c r="U21" s="176"/>
    </row>
    <row r="22">
      <c r="A22" s="168"/>
      <c r="B22" s="169" t="s">
        <v>279</v>
      </c>
      <c r="C22" s="158">
        <v>216.0</v>
      </c>
      <c r="D22" s="159">
        <v>0.0</v>
      </c>
      <c r="E22" s="160">
        <f t="shared" si="1"/>
        <v>0</v>
      </c>
      <c r="F22" s="161"/>
      <c r="G22" s="193"/>
      <c r="H22" s="171" t="s">
        <v>232</v>
      </c>
      <c r="I22" s="172" t="s">
        <v>233</v>
      </c>
      <c r="J22" s="173" t="s">
        <v>234</v>
      </c>
      <c r="K22" s="172" t="s">
        <v>235</v>
      </c>
      <c r="L22" s="172" t="s">
        <v>236</v>
      </c>
      <c r="M22" s="172" t="s">
        <v>237</v>
      </c>
      <c r="N22" s="172" t="s">
        <v>238</v>
      </c>
      <c r="O22" s="172" t="s">
        <v>239</v>
      </c>
      <c r="P22" s="165"/>
      <c r="Q22" s="201"/>
      <c r="R22" s="17"/>
      <c r="S22" s="17"/>
      <c r="T22" s="18"/>
      <c r="U22" s="176"/>
    </row>
    <row r="23">
      <c r="A23" s="168"/>
      <c r="B23" s="169" t="s">
        <v>280</v>
      </c>
      <c r="C23" s="158">
        <v>375.0</v>
      </c>
      <c r="D23" s="159">
        <v>0.0</v>
      </c>
      <c r="E23" s="160">
        <f t="shared" si="1"/>
        <v>0</v>
      </c>
      <c r="F23" s="161"/>
      <c r="G23" s="193"/>
      <c r="H23" s="178" t="s">
        <v>242</v>
      </c>
      <c r="I23" s="178">
        <f t="shared" ref="I23:I27" si="10">K23+L23+M23+N23+O23</f>
        <v>0</v>
      </c>
      <c r="J23" s="179">
        <f t="shared" ref="J23:J27" si="11">I23*13</f>
        <v>0</v>
      </c>
      <c r="K23" s="178"/>
      <c r="L23" s="178"/>
      <c r="M23" s="178"/>
      <c r="N23" s="178"/>
      <c r="O23" s="178"/>
      <c r="P23" s="165"/>
      <c r="Q23" s="201"/>
      <c r="R23" s="17"/>
      <c r="S23" s="17"/>
      <c r="T23" s="18"/>
      <c r="U23" s="176"/>
    </row>
    <row r="24">
      <c r="A24" s="168"/>
      <c r="B24" s="169" t="s">
        <v>281</v>
      </c>
      <c r="C24" s="158">
        <v>185.0</v>
      </c>
      <c r="D24" s="159">
        <v>0.0</v>
      </c>
      <c r="E24" s="160">
        <f t="shared" si="1"/>
        <v>0</v>
      </c>
      <c r="F24" s="161"/>
      <c r="G24" s="193"/>
      <c r="H24" s="178" t="s">
        <v>273</v>
      </c>
      <c r="I24" s="178">
        <f t="shared" si="10"/>
        <v>0</v>
      </c>
      <c r="J24" s="179">
        <f t="shared" si="11"/>
        <v>0</v>
      </c>
      <c r="K24" s="178"/>
      <c r="L24" s="178"/>
      <c r="M24" s="178"/>
      <c r="N24" s="178"/>
      <c r="O24" s="178"/>
      <c r="P24" s="165"/>
      <c r="Q24" s="201"/>
      <c r="R24" s="17"/>
      <c r="S24" s="17"/>
      <c r="T24" s="18"/>
      <c r="U24" s="202"/>
    </row>
    <row r="25">
      <c r="A25" s="168"/>
      <c r="B25" s="169" t="s">
        <v>282</v>
      </c>
      <c r="C25" s="158">
        <v>104.99</v>
      </c>
      <c r="D25" s="159">
        <v>0.0</v>
      </c>
      <c r="E25" s="160">
        <f t="shared" si="1"/>
        <v>0</v>
      </c>
      <c r="F25" s="161"/>
      <c r="G25" s="193"/>
      <c r="H25" s="178" t="s">
        <v>245</v>
      </c>
      <c r="I25" s="178">
        <f t="shared" si="10"/>
        <v>0</v>
      </c>
      <c r="J25" s="179">
        <f t="shared" si="11"/>
        <v>0</v>
      </c>
      <c r="K25" s="178"/>
      <c r="L25" s="178"/>
      <c r="N25" s="178"/>
      <c r="O25" s="178"/>
      <c r="P25" s="165"/>
      <c r="Q25" s="201"/>
      <c r="R25" s="17"/>
      <c r="S25" s="17"/>
      <c r="T25" s="18"/>
      <c r="U25" s="203"/>
    </row>
    <row r="26">
      <c r="A26" s="168"/>
      <c r="B26" s="169" t="s">
        <v>283</v>
      </c>
      <c r="C26" s="158">
        <v>75.99</v>
      </c>
      <c r="D26" s="159">
        <v>0.0</v>
      </c>
      <c r="E26" s="160">
        <f t="shared" si="1"/>
        <v>0</v>
      </c>
      <c r="F26" s="161"/>
      <c r="G26" s="193"/>
      <c r="H26" s="178" t="s">
        <v>248</v>
      </c>
      <c r="I26" s="178">
        <f t="shared" si="10"/>
        <v>0</v>
      </c>
      <c r="J26" s="179">
        <f t="shared" si="11"/>
        <v>0</v>
      </c>
      <c r="K26" s="178"/>
      <c r="L26" s="178"/>
      <c r="M26" s="178"/>
      <c r="N26" s="178"/>
      <c r="O26" s="178"/>
      <c r="P26" s="165"/>
      <c r="Q26" s="201"/>
      <c r="R26" s="17"/>
      <c r="S26" s="17"/>
      <c r="T26" s="18"/>
      <c r="U26" s="191"/>
    </row>
    <row r="27">
      <c r="A27" s="168"/>
      <c r="B27" s="169" t="s">
        <v>284</v>
      </c>
      <c r="C27" s="158">
        <v>208.99</v>
      </c>
      <c r="D27" s="159">
        <v>0.0</v>
      </c>
      <c r="E27" s="160">
        <f t="shared" si="1"/>
        <v>0</v>
      </c>
      <c r="F27" s="161"/>
      <c r="G27" s="193"/>
      <c r="H27" s="183" t="s">
        <v>251</v>
      </c>
      <c r="I27" s="178">
        <f t="shared" si="10"/>
        <v>0</v>
      </c>
      <c r="J27" s="179">
        <f t="shared" si="11"/>
        <v>0</v>
      </c>
      <c r="K27" s="178"/>
      <c r="L27" s="178"/>
      <c r="M27" s="178"/>
      <c r="N27" s="178"/>
      <c r="O27" s="178"/>
      <c r="P27" s="165"/>
      <c r="Q27" s="201"/>
      <c r="R27" s="17"/>
      <c r="S27" s="17"/>
      <c r="T27" s="18"/>
      <c r="U27" s="191"/>
    </row>
    <row r="28">
      <c r="A28" s="168"/>
      <c r="B28" s="169" t="s">
        <v>285</v>
      </c>
      <c r="C28" s="158">
        <v>160.99</v>
      </c>
      <c r="D28" s="159">
        <v>0.0</v>
      </c>
      <c r="E28" s="160">
        <f t="shared" si="1"/>
        <v>0</v>
      </c>
      <c r="F28" s="161"/>
      <c r="G28" s="193"/>
      <c r="H28" s="163" t="str">
        <f>HYPERLINK("https://docs.google.com/spreadsheets/d/1gcwweWNqUzTh07cmLfkMnNgM1BihIhXjjBRkb95hZVA/edit?usp=sharing","Time Sheets")</f>
        <v>Time Sheets</v>
      </c>
      <c r="I28" s="164" t="s">
        <v>254</v>
      </c>
      <c r="J28" s="17"/>
      <c r="K28" s="17"/>
      <c r="L28" s="17"/>
      <c r="M28" s="17"/>
      <c r="N28" s="17"/>
      <c r="O28" s="18"/>
      <c r="P28" s="165"/>
      <c r="Q28" s="201"/>
      <c r="R28" s="17"/>
      <c r="S28" s="17"/>
      <c r="T28" s="18"/>
      <c r="U28" s="191"/>
    </row>
    <row r="29">
      <c r="A29" s="168"/>
      <c r="B29" s="169" t="s">
        <v>286</v>
      </c>
      <c r="C29" s="158">
        <v>89.99</v>
      </c>
      <c r="D29" s="159">
        <v>0.0</v>
      </c>
      <c r="E29" s="160">
        <f t="shared" si="1"/>
        <v>0</v>
      </c>
      <c r="F29" s="161"/>
      <c r="G29" s="193"/>
      <c r="H29" s="171" t="s">
        <v>232</v>
      </c>
      <c r="I29" s="172" t="s">
        <v>233</v>
      </c>
      <c r="J29" s="173" t="s">
        <v>234</v>
      </c>
      <c r="K29" s="172" t="s">
        <v>235</v>
      </c>
      <c r="L29" s="172" t="s">
        <v>236</v>
      </c>
      <c r="M29" s="172" t="s">
        <v>237</v>
      </c>
      <c r="N29" s="172" t="s">
        <v>238</v>
      </c>
      <c r="O29" s="172" t="s">
        <v>239</v>
      </c>
      <c r="P29" s="165"/>
      <c r="Q29" s="201"/>
      <c r="R29" s="17"/>
      <c r="S29" s="17"/>
      <c r="T29" s="18"/>
      <c r="U29" s="191"/>
    </row>
    <row r="30">
      <c r="A30" s="168"/>
      <c r="B30" s="169" t="s">
        <v>287</v>
      </c>
      <c r="C30" s="158">
        <v>150.0</v>
      </c>
      <c r="D30" s="159">
        <v>0.0</v>
      </c>
      <c r="E30" s="160">
        <f t="shared" si="1"/>
        <v>0</v>
      </c>
      <c r="F30" s="161"/>
      <c r="G30" s="193"/>
      <c r="H30" s="178" t="s">
        <v>242</v>
      </c>
      <c r="I30" s="178">
        <f t="shared" ref="I30:I34" si="12">K30+L30+M30+N30+O30</f>
        <v>0</v>
      </c>
      <c r="J30" s="179">
        <f t="shared" ref="J30:J34" si="13">I30*13</f>
        <v>0</v>
      </c>
      <c r="K30" s="178"/>
      <c r="L30" s="178"/>
      <c r="M30" s="178"/>
      <c r="N30" s="178"/>
      <c r="O30" s="178"/>
      <c r="P30" s="165"/>
      <c r="Q30" s="201"/>
      <c r="R30" s="17"/>
      <c r="S30" s="17"/>
      <c r="T30" s="18"/>
      <c r="U30" s="191"/>
    </row>
    <row r="31">
      <c r="A31" s="168"/>
      <c r="B31" s="169" t="s">
        <v>288</v>
      </c>
      <c r="C31" s="158">
        <v>80.0</v>
      </c>
      <c r="D31" s="159">
        <v>0.0</v>
      </c>
      <c r="E31" s="160">
        <f t="shared" si="1"/>
        <v>0</v>
      </c>
      <c r="F31" s="161"/>
      <c r="G31" s="193"/>
      <c r="H31" s="178" t="s">
        <v>273</v>
      </c>
      <c r="I31" s="178">
        <f t="shared" si="12"/>
        <v>0</v>
      </c>
      <c r="J31" s="179">
        <f t="shared" si="13"/>
        <v>0</v>
      </c>
      <c r="K31" s="178"/>
      <c r="L31" s="178"/>
      <c r="M31" s="178"/>
      <c r="N31" s="178"/>
      <c r="O31" s="178"/>
      <c r="P31" s="165"/>
      <c r="Q31" s="201"/>
      <c r="R31" s="17"/>
      <c r="S31" s="17"/>
      <c r="T31" s="18"/>
      <c r="U31" s="191"/>
    </row>
    <row r="32">
      <c r="A32" s="168"/>
      <c r="B32" s="169" t="s">
        <v>289</v>
      </c>
      <c r="C32" s="158">
        <v>145.0</v>
      </c>
      <c r="D32" s="159">
        <v>0.0</v>
      </c>
      <c r="E32" s="160">
        <f t="shared" si="1"/>
        <v>0</v>
      </c>
      <c r="F32" s="161"/>
      <c r="G32" s="193"/>
      <c r="H32" s="178" t="s">
        <v>245</v>
      </c>
      <c r="I32" s="178">
        <f t="shared" si="12"/>
        <v>0</v>
      </c>
      <c r="J32" s="179">
        <f t="shared" si="13"/>
        <v>0</v>
      </c>
      <c r="K32" s="178"/>
      <c r="L32" s="178"/>
      <c r="N32" s="178"/>
      <c r="O32" s="178"/>
      <c r="P32" s="165"/>
      <c r="Q32" s="201"/>
      <c r="R32" s="17"/>
      <c r="S32" s="17"/>
      <c r="T32" s="18"/>
      <c r="U32" s="191"/>
    </row>
    <row r="33">
      <c r="A33" s="168"/>
      <c r="B33" s="169" t="s">
        <v>290</v>
      </c>
      <c r="C33" s="158">
        <v>8.17</v>
      </c>
      <c r="D33" s="159">
        <v>0.0</v>
      </c>
      <c r="E33" s="160">
        <f t="shared" si="1"/>
        <v>0</v>
      </c>
      <c r="F33" s="161"/>
      <c r="G33" s="193"/>
      <c r="H33" s="178" t="s">
        <v>248</v>
      </c>
      <c r="I33" s="178">
        <f t="shared" si="12"/>
        <v>0</v>
      </c>
      <c r="J33" s="179">
        <f t="shared" si="13"/>
        <v>0</v>
      </c>
      <c r="K33" s="178"/>
      <c r="L33" s="178"/>
      <c r="M33" s="178"/>
      <c r="N33" s="178"/>
      <c r="O33" s="178"/>
      <c r="P33" s="165"/>
      <c r="Q33" s="201"/>
      <c r="R33" s="17"/>
      <c r="S33" s="17"/>
      <c r="T33" s="18"/>
      <c r="U33" s="191"/>
    </row>
    <row r="34">
      <c r="A34" s="168"/>
      <c r="B34" s="169" t="s">
        <v>291</v>
      </c>
      <c r="C34" s="158">
        <v>3.92</v>
      </c>
      <c r="D34" s="159">
        <v>0.0</v>
      </c>
      <c r="E34" s="160">
        <f t="shared" si="1"/>
        <v>0</v>
      </c>
      <c r="F34" s="161"/>
      <c r="G34" s="193"/>
      <c r="H34" s="183" t="s">
        <v>251</v>
      </c>
      <c r="I34" s="178">
        <f t="shared" si="12"/>
        <v>0</v>
      </c>
      <c r="J34" s="179">
        <f t="shared" si="13"/>
        <v>0</v>
      </c>
      <c r="K34" s="178"/>
      <c r="L34" s="178"/>
      <c r="M34" s="178"/>
      <c r="N34" s="178"/>
      <c r="O34" s="178"/>
      <c r="P34" s="165"/>
      <c r="Q34" s="201"/>
      <c r="R34" s="17"/>
      <c r="S34" s="17"/>
      <c r="T34" s="18"/>
      <c r="U34" s="191"/>
    </row>
    <row r="35">
      <c r="A35" s="168"/>
      <c r="B35" s="169" t="s">
        <v>292</v>
      </c>
      <c r="C35" s="158">
        <v>6.25</v>
      </c>
      <c r="D35" s="159">
        <v>0.0</v>
      </c>
      <c r="E35" s="160">
        <f t="shared" si="1"/>
        <v>0</v>
      </c>
      <c r="F35" s="161"/>
      <c r="G35" s="193"/>
      <c r="H35" s="163" t="str">
        <f>HYPERLINK("https://docs.google.com/spreadsheets/d/1gcwweWNqUzTh07cmLfkMnNgM1BihIhXjjBRkb95hZVA/edit?usp=sharing","Time Sheets")</f>
        <v>Time Sheets</v>
      </c>
      <c r="I35" s="164" t="s">
        <v>254</v>
      </c>
      <c r="J35" s="17"/>
      <c r="K35" s="17"/>
      <c r="L35" s="17"/>
      <c r="M35" s="17"/>
      <c r="N35" s="17"/>
      <c r="O35" s="18"/>
      <c r="P35" s="165"/>
      <c r="Q35" s="201"/>
      <c r="R35" s="17"/>
      <c r="S35" s="17"/>
      <c r="T35" s="18"/>
      <c r="U35" s="191"/>
    </row>
    <row r="36">
      <c r="A36" s="168"/>
      <c r="B36" s="169" t="s">
        <v>293</v>
      </c>
      <c r="C36" s="158">
        <v>47.49</v>
      </c>
      <c r="D36" s="159">
        <v>0.0</v>
      </c>
      <c r="E36" s="160">
        <f t="shared" si="1"/>
        <v>0</v>
      </c>
      <c r="F36" s="161"/>
      <c r="G36" s="193"/>
      <c r="H36" s="171" t="s">
        <v>232</v>
      </c>
      <c r="I36" s="172" t="s">
        <v>233</v>
      </c>
      <c r="J36" s="173" t="s">
        <v>234</v>
      </c>
      <c r="K36" s="172" t="s">
        <v>235</v>
      </c>
      <c r="L36" s="172" t="s">
        <v>236</v>
      </c>
      <c r="M36" s="172" t="s">
        <v>237</v>
      </c>
      <c r="N36" s="172" t="s">
        <v>238</v>
      </c>
      <c r="O36" s="172" t="s">
        <v>239</v>
      </c>
      <c r="P36" s="165"/>
      <c r="Q36" s="204" t="s">
        <v>294</v>
      </c>
      <c r="R36" s="17"/>
      <c r="S36" s="17"/>
      <c r="T36" s="18"/>
      <c r="U36" s="191"/>
    </row>
    <row r="37">
      <c r="A37" s="168"/>
      <c r="B37" s="169" t="s">
        <v>295</v>
      </c>
      <c r="C37" s="158">
        <v>9.98</v>
      </c>
      <c r="D37" s="159">
        <v>0.0</v>
      </c>
      <c r="E37" s="160">
        <f t="shared" si="1"/>
        <v>0</v>
      </c>
      <c r="F37" s="161"/>
      <c r="G37" s="193"/>
      <c r="H37" s="178" t="s">
        <v>242</v>
      </c>
      <c r="I37" s="178">
        <f t="shared" ref="I37:I41" si="14">K37+L37+M37+N37+O37</f>
        <v>0</v>
      </c>
      <c r="J37" s="179">
        <f t="shared" ref="J37:J41" si="15">I37*13</f>
        <v>0</v>
      </c>
      <c r="K37" s="178"/>
      <c r="L37" s="178"/>
      <c r="M37" s="178"/>
      <c r="N37" s="178"/>
      <c r="O37" s="178"/>
      <c r="P37" s="165"/>
      <c r="Q37" s="201"/>
      <c r="R37" s="17"/>
      <c r="S37" s="17"/>
      <c r="T37" s="18"/>
      <c r="U37" s="191"/>
    </row>
    <row r="38">
      <c r="A38" s="168"/>
      <c r="B38" s="169" t="s">
        <v>296</v>
      </c>
      <c r="C38" s="158">
        <v>9.69</v>
      </c>
      <c r="D38" s="159">
        <v>0.0</v>
      </c>
      <c r="E38" s="160">
        <f t="shared" si="1"/>
        <v>0</v>
      </c>
      <c r="F38" s="161"/>
      <c r="G38" s="193"/>
      <c r="H38" s="178" t="s">
        <v>273</v>
      </c>
      <c r="I38" s="178">
        <f t="shared" si="14"/>
        <v>0</v>
      </c>
      <c r="J38" s="179">
        <f t="shared" si="15"/>
        <v>0</v>
      </c>
      <c r="K38" s="178"/>
      <c r="L38" s="178"/>
      <c r="M38" s="178"/>
      <c r="N38" s="178"/>
      <c r="O38" s="178"/>
      <c r="P38" s="165"/>
      <c r="Q38" s="201"/>
      <c r="R38" s="17"/>
      <c r="S38" s="17"/>
      <c r="T38" s="18"/>
      <c r="U38" s="191"/>
    </row>
    <row r="39">
      <c r="A39" s="168"/>
      <c r="B39" s="169" t="s">
        <v>297</v>
      </c>
      <c r="C39" s="158">
        <v>80.0</v>
      </c>
      <c r="D39" s="159">
        <v>0.0</v>
      </c>
      <c r="E39" s="160">
        <f t="shared" si="1"/>
        <v>0</v>
      </c>
      <c r="F39" s="161"/>
      <c r="G39" s="193"/>
      <c r="H39" s="178" t="s">
        <v>245</v>
      </c>
      <c r="I39" s="178">
        <f t="shared" si="14"/>
        <v>0</v>
      </c>
      <c r="J39" s="179">
        <f t="shared" si="15"/>
        <v>0</v>
      </c>
      <c r="K39" s="178"/>
      <c r="L39" s="178"/>
      <c r="N39" s="178"/>
      <c r="O39" s="178"/>
      <c r="P39" s="165"/>
      <c r="Q39" s="201"/>
      <c r="R39" s="17"/>
      <c r="S39" s="17"/>
      <c r="T39" s="18"/>
      <c r="U39" s="191"/>
    </row>
    <row r="40">
      <c r="A40" s="168"/>
      <c r="B40" s="169" t="s">
        <v>298</v>
      </c>
      <c r="C40" s="158">
        <v>1.75</v>
      </c>
      <c r="D40" s="159">
        <v>0.0</v>
      </c>
      <c r="E40" s="160">
        <f t="shared" si="1"/>
        <v>0</v>
      </c>
      <c r="F40" s="161"/>
      <c r="G40" s="193"/>
      <c r="H40" s="178" t="s">
        <v>248</v>
      </c>
      <c r="I40" s="178">
        <f t="shared" si="14"/>
        <v>0</v>
      </c>
      <c r="J40" s="179">
        <f t="shared" si="15"/>
        <v>0</v>
      </c>
      <c r="K40" s="178"/>
      <c r="L40" s="178"/>
      <c r="M40" s="178"/>
      <c r="N40" s="178"/>
      <c r="O40" s="178"/>
      <c r="P40" s="165"/>
      <c r="Q40" s="201"/>
      <c r="R40" s="17"/>
      <c r="S40" s="17"/>
      <c r="T40" s="18"/>
      <c r="U40" s="191"/>
    </row>
    <row r="41">
      <c r="A41" s="168"/>
      <c r="B41" s="169" t="s">
        <v>299</v>
      </c>
      <c r="C41" s="158">
        <v>129.99</v>
      </c>
      <c r="D41" s="159">
        <v>0.0</v>
      </c>
      <c r="E41" s="160">
        <f t="shared" si="1"/>
        <v>0</v>
      </c>
      <c r="F41" s="161"/>
      <c r="G41" s="193"/>
      <c r="H41" s="183" t="s">
        <v>251</v>
      </c>
      <c r="I41" s="178">
        <f t="shared" si="14"/>
        <v>0</v>
      </c>
      <c r="J41" s="179">
        <f t="shared" si="15"/>
        <v>0</v>
      </c>
      <c r="K41" s="178"/>
      <c r="L41" s="178"/>
      <c r="M41" s="178"/>
      <c r="N41" s="178"/>
      <c r="O41" s="178"/>
      <c r="P41" s="165"/>
      <c r="Q41" s="201"/>
      <c r="R41" s="17"/>
      <c r="S41" s="17"/>
      <c r="T41" s="18"/>
      <c r="U41" s="191"/>
    </row>
    <row r="42">
      <c r="A42" s="168"/>
      <c r="B42" s="169" t="s">
        <v>300</v>
      </c>
      <c r="C42" s="158">
        <v>89.99</v>
      </c>
      <c r="D42" s="159">
        <v>0.0</v>
      </c>
      <c r="E42" s="160">
        <f t="shared" si="1"/>
        <v>0</v>
      </c>
      <c r="F42" s="161"/>
      <c r="G42" s="193"/>
      <c r="H42" s="163" t="str">
        <f>HYPERLINK("https://docs.google.com/spreadsheets/d/1gcwweWNqUzTh07cmLfkMnNgM1BihIhXjjBRkb95hZVA/edit?usp=sharing","Time Sheets")</f>
        <v>Time Sheets</v>
      </c>
      <c r="I42" s="164" t="s">
        <v>254</v>
      </c>
      <c r="J42" s="17"/>
      <c r="K42" s="17"/>
      <c r="L42" s="17"/>
      <c r="M42" s="17"/>
      <c r="N42" s="17"/>
      <c r="O42" s="18"/>
      <c r="P42" s="165"/>
      <c r="Q42" s="201"/>
      <c r="R42" s="17"/>
      <c r="S42" s="17"/>
      <c r="T42" s="18"/>
      <c r="U42" s="205"/>
    </row>
    <row r="43">
      <c r="A43" s="168"/>
      <c r="B43" s="169" t="s">
        <v>301</v>
      </c>
      <c r="C43" s="158">
        <v>184.99</v>
      </c>
      <c r="D43" s="159">
        <v>0.0</v>
      </c>
      <c r="E43" s="160">
        <f t="shared" si="1"/>
        <v>0</v>
      </c>
      <c r="F43" s="161"/>
      <c r="G43" s="193"/>
      <c r="H43" s="171" t="s">
        <v>232</v>
      </c>
      <c r="I43" s="172" t="s">
        <v>233</v>
      </c>
      <c r="J43" s="173" t="s">
        <v>234</v>
      </c>
      <c r="K43" s="172" t="s">
        <v>235</v>
      </c>
      <c r="L43" s="172" t="s">
        <v>236</v>
      </c>
      <c r="M43" s="172" t="s">
        <v>237</v>
      </c>
      <c r="N43" s="172" t="s">
        <v>238</v>
      </c>
      <c r="O43" s="172" t="s">
        <v>239</v>
      </c>
      <c r="P43" s="165"/>
      <c r="Q43" s="201"/>
      <c r="R43" s="17"/>
      <c r="S43" s="17"/>
      <c r="T43" s="18"/>
      <c r="U43" s="191"/>
    </row>
    <row r="44">
      <c r="A44" s="168"/>
      <c r="B44" s="169" t="s">
        <v>302</v>
      </c>
      <c r="C44" s="158">
        <v>75.0</v>
      </c>
      <c r="D44" s="159">
        <v>0.0</v>
      </c>
      <c r="E44" s="160">
        <f t="shared" si="1"/>
        <v>0</v>
      </c>
      <c r="F44" s="161"/>
      <c r="G44" s="193"/>
      <c r="H44" s="178" t="s">
        <v>242</v>
      </c>
      <c r="I44" s="178">
        <f t="shared" ref="I44:I48" si="16">K44+L44+M44+N44+O44</f>
        <v>0</v>
      </c>
      <c r="J44" s="179">
        <f t="shared" ref="J44:J48" si="17">I44*13</f>
        <v>0</v>
      </c>
      <c r="K44" s="178"/>
      <c r="L44" s="178"/>
      <c r="M44" s="178"/>
      <c r="N44" s="178"/>
      <c r="O44" s="178"/>
      <c r="P44" s="165"/>
      <c r="Q44" s="201"/>
      <c r="R44" s="17"/>
      <c r="S44" s="17"/>
      <c r="T44" s="18"/>
      <c r="U44" s="191"/>
    </row>
    <row r="45">
      <c r="A45" s="168"/>
      <c r="B45" s="169" t="s">
        <v>303</v>
      </c>
      <c r="C45" s="158">
        <v>598.0</v>
      </c>
      <c r="D45" s="159">
        <v>0.0</v>
      </c>
      <c r="E45" s="160">
        <f t="shared" si="1"/>
        <v>0</v>
      </c>
      <c r="F45" s="161"/>
      <c r="G45" s="193"/>
      <c r="H45" s="178" t="s">
        <v>273</v>
      </c>
      <c r="I45" s="178">
        <f t="shared" si="16"/>
        <v>0</v>
      </c>
      <c r="J45" s="179">
        <f t="shared" si="17"/>
        <v>0</v>
      </c>
      <c r="K45" s="178"/>
      <c r="L45" s="178"/>
      <c r="M45" s="178"/>
      <c r="N45" s="178"/>
      <c r="O45" s="178"/>
      <c r="P45" s="165"/>
      <c r="Q45" s="201"/>
      <c r="R45" s="17"/>
      <c r="S45" s="17"/>
      <c r="T45" s="18"/>
      <c r="U45" s="191"/>
    </row>
    <row r="46">
      <c r="A46" s="168"/>
      <c r="B46" s="169" t="s">
        <v>304</v>
      </c>
      <c r="C46" s="158">
        <v>279.0</v>
      </c>
      <c r="D46" s="159">
        <v>0.0</v>
      </c>
      <c r="E46" s="160">
        <f t="shared" si="1"/>
        <v>0</v>
      </c>
      <c r="F46" s="161"/>
      <c r="G46" s="193"/>
      <c r="H46" s="178" t="s">
        <v>245</v>
      </c>
      <c r="I46" s="178">
        <f t="shared" si="16"/>
        <v>0</v>
      </c>
      <c r="J46" s="179">
        <f t="shared" si="17"/>
        <v>0</v>
      </c>
      <c r="K46" s="178"/>
      <c r="L46" s="178"/>
      <c r="N46" s="178"/>
      <c r="O46" s="178"/>
      <c r="P46" s="165"/>
      <c r="Q46" s="201"/>
      <c r="R46" s="17"/>
      <c r="S46" s="17"/>
      <c r="T46" s="18"/>
      <c r="U46" s="191"/>
    </row>
    <row r="47">
      <c r="A47" s="168"/>
      <c r="B47" s="169" t="s">
        <v>305</v>
      </c>
      <c r="C47" s="158">
        <v>750.0</v>
      </c>
      <c r="D47" s="159">
        <v>0.0</v>
      </c>
      <c r="E47" s="160">
        <f t="shared" si="1"/>
        <v>0</v>
      </c>
      <c r="F47" s="161"/>
      <c r="G47" s="193"/>
      <c r="H47" s="178" t="s">
        <v>248</v>
      </c>
      <c r="I47" s="178">
        <f t="shared" si="16"/>
        <v>0</v>
      </c>
      <c r="J47" s="179">
        <f t="shared" si="17"/>
        <v>0</v>
      </c>
      <c r="K47" s="178"/>
      <c r="L47" s="178"/>
      <c r="M47" s="178"/>
      <c r="N47" s="178"/>
      <c r="O47" s="178"/>
      <c r="P47" s="165"/>
      <c r="Q47" s="201"/>
      <c r="R47" s="17"/>
      <c r="S47" s="17"/>
      <c r="T47" s="18"/>
      <c r="U47" s="191"/>
    </row>
    <row r="48">
      <c r="A48" s="168"/>
      <c r="B48" s="169" t="s">
        <v>306</v>
      </c>
      <c r="C48" s="158">
        <v>100.0</v>
      </c>
      <c r="D48" s="159">
        <v>0.0</v>
      </c>
      <c r="E48" s="160">
        <f t="shared" si="1"/>
        <v>0</v>
      </c>
      <c r="F48" s="161"/>
      <c r="G48" s="193"/>
      <c r="H48" s="183" t="s">
        <v>251</v>
      </c>
      <c r="I48" s="178">
        <f t="shared" si="16"/>
        <v>0</v>
      </c>
      <c r="J48" s="179">
        <f t="shared" si="17"/>
        <v>0</v>
      </c>
      <c r="K48" s="178"/>
      <c r="L48" s="178"/>
      <c r="M48" s="178"/>
      <c r="N48" s="178"/>
      <c r="O48" s="178"/>
      <c r="P48" s="165"/>
      <c r="Q48" s="201"/>
      <c r="R48" s="17"/>
      <c r="S48" s="17"/>
      <c r="T48" s="18"/>
      <c r="U48" s="191"/>
    </row>
    <row r="49">
      <c r="A49" s="168"/>
      <c r="B49" s="169" t="s">
        <v>307</v>
      </c>
      <c r="C49" s="158">
        <v>100.0</v>
      </c>
      <c r="D49" s="159">
        <v>0.0</v>
      </c>
      <c r="E49" s="160">
        <f t="shared" si="1"/>
        <v>0</v>
      </c>
      <c r="F49" s="161"/>
      <c r="G49" s="165"/>
      <c r="H49" s="163" t="str">
        <f>HYPERLINK("https://docs.google.com/spreadsheets/d/1gcwweWNqUzTh07cmLfkMnNgM1BihIhXjjBRkb95hZVA/edit?usp=sharing","Time Sheets")</f>
        <v>Time Sheets</v>
      </c>
      <c r="I49" s="164" t="s">
        <v>254</v>
      </c>
      <c r="J49" s="17"/>
      <c r="K49" s="17"/>
      <c r="L49" s="17"/>
      <c r="M49" s="17"/>
      <c r="N49" s="17"/>
      <c r="O49" s="18"/>
      <c r="P49" s="165"/>
      <c r="Q49" s="201"/>
      <c r="R49" s="17"/>
      <c r="S49" s="17"/>
      <c r="T49" s="18"/>
      <c r="U49" s="191"/>
    </row>
    <row r="50">
      <c r="A50" s="168"/>
      <c r="B50" s="169" t="s">
        <v>308</v>
      </c>
      <c r="C50" s="158">
        <v>300.0</v>
      </c>
      <c r="D50" s="159">
        <v>0.0</v>
      </c>
      <c r="E50" s="160">
        <f t="shared" si="1"/>
        <v>0</v>
      </c>
      <c r="F50" s="161"/>
      <c r="G50" s="165"/>
      <c r="H50" s="171" t="s">
        <v>232</v>
      </c>
      <c r="I50" s="172" t="s">
        <v>233</v>
      </c>
      <c r="J50" s="173" t="s">
        <v>234</v>
      </c>
      <c r="K50" s="172" t="s">
        <v>235</v>
      </c>
      <c r="L50" s="172" t="s">
        <v>236</v>
      </c>
      <c r="M50" s="172" t="s">
        <v>237</v>
      </c>
      <c r="N50" s="172" t="s">
        <v>238</v>
      </c>
      <c r="O50" s="172" t="s">
        <v>239</v>
      </c>
      <c r="P50" s="165"/>
      <c r="Q50" s="201"/>
      <c r="R50" s="17"/>
      <c r="S50" s="17"/>
      <c r="T50" s="18"/>
      <c r="U50" s="191"/>
    </row>
    <row r="51">
      <c r="A51" s="168"/>
      <c r="B51" s="169" t="s">
        <v>309</v>
      </c>
      <c r="C51" s="158">
        <v>250.0</v>
      </c>
      <c r="D51" s="159">
        <v>0.0</v>
      </c>
      <c r="E51" s="160">
        <f t="shared" si="1"/>
        <v>0</v>
      </c>
      <c r="F51" s="161"/>
      <c r="G51" s="165"/>
      <c r="H51" s="178" t="s">
        <v>242</v>
      </c>
      <c r="I51" s="178">
        <f t="shared" ref="I51:I55" si="18">K51+L51+M51+N51+O51</f>
        <v>0</v>
      </c>
      <c r="J51" s="179">
        <f t="shared" ref="J51:J55" si="19">I51*13</f>
        <v>0</v>
      </c>
      <c r="K51" s="178"/>
      <c r="L51" s="178"/>
      <c r="M51" s="178"/>
      <c r="N51" s="178"/>
      <c r="O51" s="178"/>
      <c r="P51" s="165"/>
      <c r="Q51" s="201"/>
      <c r="R51" s="17"/>
      <c r="S51" s="17"/>
      <c r="T51" s="18"/>
      <c r="U51" s="191"/>
    </row>
    <row r="52">
      <c r="A52" s="168"/>
      <c r="B52" s="169" t="s">
        <v>310</v>
      </c>
      <c r="C52" s="158">
        <v>250.0</v>
      </c>
      <c r="D52" s="159">
        <v>0.0</v>
      </c>
      <c r="E52" s="160">
        <f t="shared" si="1"/>
        <v>0</v>
      </c>
      <c r="F52" s="161"/>
      <c r="G52" s="165"/>
      <c r="H52" s="178" t="s">
        <v>273</v>
      </c>
      <c r="I52" s="178">
        <f t="shared" si="18"/>
        <v>0</v>
      </c>
      <c r="J52" s="179">
        <f t="shared" si="19"/>
        <v>0</v>
      </c>
      <c r="K52" s="178"/>
      <c r="L52" s="178"/>
      <c r="M52" s="178"/>
      <c r="N52" s="178"/>
      <c r="O52" s="178"/>
      <c r="P52" s="165"/>
      <c r="Q52" s="201"/>
      <c r="R52" s="17"/>
      <c r="S52" s="17"/>
      <c r="T52" s="18"/>
      <c r="U52" s="191"/>
    </row>
    <row r="53">
      <c r="A53" s="168"/>
      <c r="B53" s="169" t="s">
        <v>311</v>
      </c>
      <c r="C53" s="158">
        <v>515.62</v>
      </c>
      <c r="D53" s="159">
        <v>0.0</v>
      </c>
      <c r="E53" s="160">
        <f t="shared" si="1"/>
        <v>0</v>
      </c>
      <c r="F53" s="161"/>
      <c r="G53" s="165"/>
      <c r="H53" s="178" t="s">
        <v>245</v>
      </c>
      <c r="I53" s="178">
        <f t="shared" si="18"/>
        <v>0</v>
      </c>
      <c r="J53" s="179">
        <f t="shared" si="19"/>
        <v>0</v>
      </c>
      <c r="K53" s="178"/>
      <c r="L53" s="178"/>
      <c r="N53" s="178"/>
      <c r="O53" s="178"/>
      <c r="P53" s="165"/>
      <c r="Q53" s="201"/>
      <c r="R53" s="17"/>
      <c r="S53" s="17"/>
      <c r="T53" s="18"/>
      <c r="U53" s="191"/>
    </row>
    <row r="54">
      <c r="A54" s="168"/>
      <c r="B54" s="169" t="s">
        <v>312</v>
      </c>
      <c r="C54" s="158">
        <v>750.0</v>
      </c>
      <c r="D54" s="159">
        <v>0.0</v>
      </c>
      <c r="E54" s="160">
        <f t="shared" si="1"/>
        <v>0</v>
      </c>
      <c r="F54" s="161"/>
      <c r="G54" s="165"/>
      <c r="H54" s="178" t="s">
        <v>248</v>
      </c>
      <c r="I54" s="178">
        <f t="shared" si="18"/>
        <v>0</v>
      </c>
      <c r="J54" s="179">
        <f t="shared" si="19"/>
        <v>0</v>
      </c>
      <c r="K54" s="178"/>
      <c r="L54" s="178"/>
      <c r="M54" s="178"/>
      <c r="N54" s="178"/>
      <c r="O54" s="178"/>
      <c r="P54" s="165"/>
      <c r="Q54" s="201"/>
      <c r="R54" s="17"/>
      <c r="S54" s="17"/>
      <c r="T54" s="18"/>
      <c r="U54" s="191"/>
    </row>
    <row r="55">
      <c r="A55" s="168"/>
      <c r="B55" s="169" t="s">
        <v>313</v>
      </c>
      <c r="C55" s="158">
        <v>1000.0</v>
      </c>
      <c r="D55" s="159">
        <v>0.0</v>
      </c>
      <c r="E55" s="160">
        <f t="shared" si="1"/>
        <v>0</v>
      </c>
      <c r="F55" s="161"/>
      <c r="G55" s="165"/>
      <c r="H55" s="183" t="s">
        <v>251</v>
      </c>
      <c r="I55" s="178">
        <f t="shared" si="18"/>
        <v>0</v>
      </c>
      <c r="J55" s="179">
        <f t="shared" si="19"/>
        <v>0</v>
      </c>
      <c r="K55" s="178"/>
      <c r="L55" s="178"/>
      <c r="M55" s="178"/>
      <c r="N55" s="178"/>
      <c r="O55" s="178"/>
      <c r="P55" s="165"/>
      <c r="Q55" s="201"/>
      <c r="R55" s="17"/>
      <c r="S55" s="17"/>
      <c r="T55" s="18"/>
      <c r="U55" s="191"/>
    </row>
    <row r="56">
      <c r="A56" s="168"/>
      <c r="B56" s="169" t="s">
        <v>314</v>
      </c>
      <c r="C56" s="158">
        <v>200.0</v>
      </c>
      <c r="D56" s="159">
        <v>0.0</v>
      </c>
      <c r="E56" s="160">
        <f t="shared" si="1"/>
        <v>0</v>
      </c>
      <c r="F56" s="161"/>
      <c r="G56" s="165"/>
      <c r="H56" s="163" t="str">
        <f>HYPERLINK("https://docs.google.com/spreadsheets/d/1gcwweWNqUzTh07cmLfkMnNgM1BihIhXjjBRkb95hZVA/edit?usp=sharing","Time Sheets")</f>
        <v>Time Sheets</v>
      </c>
      <c r="I56" s="164" t="s">
        <v>254</v>
      </c>
      <c r="J56" s="17"/>
      <c r="K56" s="17"/>
      <c r="L56" s="17"/>
      <c r="M56" s="17"/>
      <c r="N56" s="17"/>
      <c r="O56" s="18"/>
      <c r="P56" s="165"/>
      <c r="Q56" s="201"/>
      <c r="R56" s="17"/>
      <c r="S56" s="17"/>
      <c r="T56" s="18"/>
      <c r="U56" s="191"/>
    </row>
    <row r="57">
      <c r="A57" s="168"/>
      <c r="B57" s="169" t="s">
        <v>315</v>
      </c>
      <c r="C57" s="158">
        <v>500.0</v>
      </c>
      <c r="D57" s="159">
        <v>0.0</v>
      </c>
      <c r="E57" s="160">
        <f t="shared" si="1"/>
        <v>0</v>
      </c>
      <c r="F57" s="161"/>
      <c r="G57" s="165"/>
      <c r="H57" s="171" t="s">
        <v>232</v>
      </c>
      <c r="I57" s="172" t="s">
        <v>233</v>
      </c>
      <c r="J57" s="173" t="s">
        <v>234</v>
      </c>
      <c r="K57" s="172" t="s">
        <v>235</v>
      </c>
      <c r="L57" s="172" t="s">
        <v>236</v>
      </c>
      <c r="M57" s="172" t="s">
        <v>237</v>
      </c>
      <c r="N57" s="172" t="s">
        <v>238</v>
      </c>
      <c r="O57" s="172" t="s">
        <v>239</v>
      </c>
      <c r="P57" s="165"/>
      <c r="Q57" s="201"/>
      <c r="R57" s="17"/>
      <c r="S57" s="17"/>
      <c r="T57" s="18"/>
      <c r="U57" s="191"/>
    </row>
    <row r="58" outlineLevel="1">
      <c r="A58" s="168"/>
      <c r="B58" s="169" t="s">
        <v>316</v>
      </c>
      <c r="C58" s="158">
        <v>16.69</v>
      </c>
      <c r="D58" s="159">
        <v>0.0</v>
      </c>
      <c r="E58" s="160">
        <f t="shared" si="1"/>
        <v>0</v>
      </c>
      <c r="F58" s="161"/>
      <c r="G58" s="165"/>
      <c r="H58" s="178" t="s">
        <v>242</v>
      </c>
      <c r="I58" s="178">
        <f t="shared" ref="I58:I62" si="20">K58+L58+M58+N58+O58</f>
        <v>0</v>
      </c>
      <c r="J58" s="179">
        <f t="shared" ref="J58:J62" si="21">I58*13</f>
        <v>0</v>
      </c>
      <c r="K58" s="178"/>
      <c r="L58" s="178"/>
      <c r="M58" s="178"/>
      <c r="N58" s="178"/>
      <c r="O58" s="178"/>
      <c r="P58" s="165"/>
      <c r="Q58" s="201"/>
      <c r="R58" s="17"/>
      <c r="S58" s="17"/>
      <c r="T58" s="18"/>
      <c r="U58" s="191"/>
    </row>
    <row r="59">
      <c r="A59" s="168"/>
      <c r="B59" s="169" t="s">
        <v>317</v>
      </c>
      <c r="C59" s="158">
        <v>20.0</v>
      </c>
      <c r="D59" s="159">
        <v>0.0</v>
      </c>
      <c r="E59" s="160">
        <f t="shared" si="1"/>
        <v>0</v>
      </c>
      <c r="F59" s="161"/>
      <c r="G59" s="165"/>
      <c r="H59" s="178" t="s">
        <v>273</v>
      </c>
      <c r="I59" s="178">
        <f t="shared" si="20"/>
        <v>0</v>
      </c>
      <c r="J59" s="179">
        <f t="shared" si="21"/>
        <v>0</v>
      </c>
      <c r="K59" s="178"/>
      <c r="L59" s="178"/>
      <c r="M59" s="178"/>
      <c r="N59" s="178"/>
      <c r="O59" s="178"/>
      <c r="P59" s="165"/>
      <c r="Q59" s="201"/>
      <c r="R59" s="17"/>
      <c r="S59" s="17"/>
      <c r="T59" s="18"/>
      <c r="U59" s="191"/>
    </row>
    <row r="60">
      <c r="A60" s="168"/>
      <c r="B60" s="169" t="s">
        <v>318</v>
      </c>
      <c r="C60" s="158">
        <v>30.0</v>
      </c>
      <c r="D60" s="159">
        <v>0.0</v>
      </c>
      <c r="E60" s="160">
        <f t="shared" si="1"/>
        <v>0</v>
      </c>
      <c r="F60" s="161"/>
      <c r="G60" s="165"/>
      <c r="H60" s="178" t="s">
        <v>245</v>
      </c>
      <c r="I60" s="178">
        <f t="shared" si="20"/>
        <v>0</v>
      </c>
      <c r="J60" s="179">
        <f t="shared" si="21"/>
        <v>0</v>
      </c>
      <c r="K60" s="178"/>
      <c r="L60" s="178"/>
      <c r="N60" s="178"/>
      <c r="O60" s="178"/>
      <c r="P60" s="165"/>
      <c r="Q60" s="201"/>
      <c r="R60" s="17"/>
      <c r="S60" s="17"/>
      <c r="T60" s="18"/>
      <c r="U60" s="191"/>
    </row>
    <row r="61">
      <c r="A61" s="206"/>
      <c r="B61" s="207" t="s">
        <v>319</v>
      </c>
      <c r="C61" s="17"/>
      <c r="D61" s="18"/>
      <c r="E61" s="208">
        <f>SUM(E3:E60)</f>
        <v>0</v>
      </c>
      <c r="F61" s="208"/>
      <c r="G61" s="165"/>
      <c r="H61" s="178" t="s">
        <v>248</v>
      </c>
      <c r="I61" s="178">
        <f t="shared" si="20"/>
        <v>0</v>
      </c>
      <c r="J61" s="179">
        <f t="shared" si="21"/>
        <v>0</v>
      </c>
      <c r="K61" s="178"/>
      <c r="L61" s="178"/>
      <c r="M61" s="178"/>
      <c r="N61" s="178"/>
      <c r="O61" s="178"/>
      <c r="P61" s="165"/>
      <c r="Q61" s="201"/>
      <c r="R61" s="17"/>
      <c r="S61" s="17"/>
      <c r="T61" s="18"/>
      <c r="U61" s="191"/>
    </row>
    <row r="62">
      <c r="A62" s="209"/>
      <c r="B62" s="210" t="s">
        <v>320</v>
      </c>
      <c r="C62" s="17"/>
      <c r="D62" s="18"/>
      <c r="E62" s="211">
        <v>0.0</v>
      </c>
      <c r="F62" s="208">
        <f>SUM(F4:F60)</f>
        <v>0</v>
      </c>
      <c r="G62" s="165"/>
      <c r="H62" s="183" t="s">
        <v>251</v>
      </c>
      <c r="I62" s="178">
        <f t="shared" si="20"/>
        <v>0</v>
      </c>
      <c r="J62" s="179">
        <f t="shared" si="21"/>
        <v>0</v>
      </c>
      <c r="K62" s="178"/>
      <c r="L62" s="178"/>
      <c r="M62" s="178"/>
      <c r="N62" s="178"/>
      <c r="O62" s="178"/>
      <c r="P62" s="165"/>
      <c r="Q62" s="189"/>
      <c r="R62" s="17"/>
      <c r="S62" s="17"/>
      <c r="T62" s="18"/>
      <c r="U62" s="191"/>
    </row>
    <row r="63">
      <c r="A63" s="212"/>
      <c r="B63" s="169" t="s">
        <v>321</v>
      </c>
      <c r="C63" s="179"/>
      <c r="D63" s="178">
        <v>1.0</v>
      </c>
      <c r="E63" s="160">
        <f t="shared" ref="E63:E70" si="22">D63*C63</f>
        <v>0</v>
      </c>
      <c r="F63" s="161"/>
      <c r="G63" s="165"/>
      <c r="H63" s="163" t="str">
        <f>HYPERLINK("https://docs.google.com/spreadsheets/d/1gcwweWNqUzTh07cmLfkMnNgM1BihIhXjjBRkb95hZVA/edit?usp=sharing","Time Sheets")</f>
        <v>Time Sheets</v>
      </c>
      <c r="I63" s="164" t="s">
        <v>254</v>
      </c>
      <c r="J63" s="17"/>
      <c r="K63" s="17"/>
      <c r="L63" s="17"/>
      <c r="M63" s="17"/>
      <c r="N63" s="17"/>
      <c r="O63" s="18"/>
      <c r="P63" s="165"/>
      <c r="Q63" s="189"/>
      <c r="R63" s="17"/>
      <c r="S63" s="17"/>
      <c r="T63" s="18"/>
      <c r="U63" s="191"/>
    </row>
    <row r="64">
      <c r="A64" s="168"/>
      <c r="B64" s="169" t="s">
        <v>322</v>
      </c>
      <c r="C64" s="179"/>
      <c r="D64" s="178">
        <v>1.0</v>
      </c>
      <c r="E64" s="160">
        <f t="shared" si="22"/>
        <v>0</v>
      </c>
      <c r="F64" s="161"/>
      <c r="G64" s="165"/>
      <c r="H64" s="171" t="s">
        <v>232</v>
      </c>
      <c r="I64" s="172" t="s">
        <v>233</v>
      </c>
      <c r="J64" s="173" t="s">
        <v>234</v>
      </c>
      <c r="K64" s="172" t="s">
        <v>235</v>
      </c>
      <c r="L64" s="172" t="s">
        <v>236</v>
      </c>
      <c r="M64" s="172" t="s">
        <v>237</v>
      </c>
      <c r="N64" s="172" t="s">
        <v>238</v>
      </c>
      <c r="O64" s="172" t="s">
        <v>239</v>
      </c>
      <c r="P64" s="165"/>
      <c r="Q64" s="189"/>
      <c r="R64" s="17"/>
      <c r="S64" s="17"/>
      <c r="T64" s="18"/>
      <c r="U64" s="191"/>
    </row>
    <row r="65">
      <c r="A65" s="168"/>
      <c r="B65" s="169" t="s">
        <v>323</v>
      </c>
      <c r="C65" s="179"/>
      <c r="D65" s="178">
        <v>1.0</v>
      </c>
      <c r="E65" s="160">
        <f t="shared" si="22"/>
        <v>0</v>
      </c>
      <c r="F65" s="161"/>
      <c r="G65" s="165"/>
      <c r="H65" s="178" t="s">
        <v>242</v>
      </c>
      <c r="I65" s="178">
        <f t="shared" ref="I65:I69" si="23">K65+L65+M65+N65+O65</f>
        <v>0</v>
      </c>
      <c r="J65" s="179">
        <f t="shared" ref="J65:J69" si="24">I65*13</f>
        <v>0</v>
      </c>
      <c r="K65" s="178"/>
      <c r="L65" s="178"/>
      <c r="M65" s="178"/>
      <c r="N65" s="178"/>
      <c r="O65" s="178"/>
      <c r="P65" s="165"/>
      <c r="Q65" s="189"/>
      <c r="R65" s="17"/>
      <c r="S65" s="17"/>
      <c r="T65" s="18"/>
      <c r="U65" s="191"/>
    </row>
    <row r="66">
      <c r="A66" s="168"/>
      <c r="B66" s="169" t="s">
        <v>324</v>
      </c>
      <c r="C66" s="179"/>
      <c r="D66" s="178">
        <v>1.0</v>
      </c>
      <c r="E66" s="160">
        <f t="shared" si="22"/>
        <v>0</v>
      </c>
      <c r="F66" s="161"/>
      <c r="G66" s="165"/>
      <c r="H66" s="178" t="s">
        <v>273</v>
      </c>
      <c r="I66" s="178">
        <f t="shared" si="23"/>
        <v>0</v>
      </c>
      <c r="J66" s="179">
        <f t="shared" si="24"/>
        <v>0</v>
      </c>
      <c r="K66" s="178"/>
      <c r="L66" s="178"/>
      <c r="M66" s="178"/>
      <c r="N66" s="178"/>
      <c r="O66" s="178"/>
      <c r="P66" s="165"/>
      <c r="Q66" s="189"/>
      <c r="R66" s="17"/>
      <c r="S66" s="17"/>
      <c r="T66" s="18"/>
      <c r="U66" s="191"/>
    </row>
    <row r="67">
      <c r="A67" s="168"/>
      <c r="B67" s="169" t="s">
        <v>325</v>
      </c>
      <c r="C67" s="179"/>
      <c r="D67" s="178">
        <v>1.0</v>
      </c>
      <c r="E67" s="160">
        <f t="shared" si="22"/>
        <v>0</v>
      </c>
      <c r="F67" s="161"/>
      <c r="G67" s="165"/>
      <c r="H67" s="178" t="s">
        <v>245</v>
      </c>
      <c r="I67" s="178">
        <f t="shared" si="23"/>
        <v>0</v>
      </c>
      <c r="J67" s="179">
        <f t="shared" si="24"/>
        <v>0</v>
      </c>
      <c r="K67" s="178"/>
      <c r="L67" s="178"/>
      <c r="N67" s="178"/>
      <c r="O67" s="178"/>
      <c r="P67" s="165"/>
      <c r="Q67" s="189"/>
      <c r="R67" s="17"/>
      <c r="S67" s="17"/>
      <c r="T67" s="18"/>
      <c r="U67" s="191"/>
    </row>
    <row r="68">
      <c r="A68" s="168"/>
      <c r="B68" s="169" t="s">
        <v>326</v>
      </c>
      <c r="C68" s="179"/>
      <c r="D68" s="178">
        <v>1.0</v>
      </c>
      <c r="E68" s="160">
        <f t="shared" si="22"/>
        <v>0</v>
      </c>
      <c r="F68" s="161"/>
      <c r="G68" s="165"/>
      <c r="H68" s="178" t="s">
        <v>248</v>
      </c>
      <c r="I68" s="178">
        <f t="shared" si="23"/>
        <v>0</v>
      </c>
      <c r="J68" s="179">
        <f t="shared" si="24"/>
        <v>0</v>
      </c>
      <c r="K68" s="178"/>
      <c r="L68" s="178"/>
      <c r="M68" s="178"/>
      <c r="N68" s="178"/>
      <c r="O68" s="178"/>
      <c r="P68" s="165"/>
      <c r="Q68" s="201"/>
      <c r="R68" s="17"/>
      <c r="S68" s="17"/>
      <c r="T68" s="18"/>
      <c r="U68" s="191"/>
    </row>
    <row r="69">
      <c r="A69" s="168"/>
      <c r="B69" s="169" t="s">
        <v>327</v>
      </c>
      <c r="C69" s="179"/>
      <c r="D69" s="178">
        <v>1.0</v>
      </c>
      <c r="E69" s="160">
        <f t="shared" si="22"/>
        <v>0</v>
      </c>
      <c r="F69" s="161"/>
      <c r="G69" s="165"/>
      <c r="H69" s="183" t="s">
        <v>251</v>
      </c>
      <c r="I69" s="178">
        <f t="shared" si="23"/>
        <v>0</v>
      </c>
      <c r="J69" s="179">
        <f t="shared" si="24"/>
        <v>0</v>
      </c>
      <c r="K69" s="178"/>
      <c r="L69" s="178"/>
      <c r="M69" s="178"/>
      <c r="N69" s="178"/>
      <c r="O69" s="178"/>
      <c r="P69" s="165"/>
      <c r="Q69" s="201"/>
      <c r="R69" s="17"/>
      <c r="S69" s="17"/>
      <c r="T69" s="18"/>
      <c r="U69" s="191"/>
    </row>
    <row r="70">
      <c r="A70" s="168"/>
      <c r="B70" s="169" t="s">
        <v>328</v>
      </c>
      <c r="C70" s="179"/>
      <c r="D70" s="178">
        <v>1.0</v>
      </c>
      <c r="E70" s="160">
        <f t="shared" si="22"/>
        <v>0</v>
      </c>
      <c r="F70" s="161"/>
      <c r="G70" s="165"/>
      <c r="H70" s="163" t="str">
        <f>HYPERLINK("https://docs.google.com/spreadsheets/d/1gcwweWNqUzTh07cmLfkMnNgM1BihIhXjjBRkb95hZVA/edit?usp=sharing","Time Sheets")</f>
        <v>Time Sheets</v>
      </c>
      <c r="I70" s="164" t="s">
        <v>254</v>
      </c>
      <c r="J70" s="17"/>
      <c r="K70" s="17"/>
      <c r="L70" s="17"/>
      <c r="M70" s="17"/>
      <c r="N70" s="17"/>
      <c r="O70" s="18"/>
      <c r="P70" s="165"/>
      <c r="Q70" s="201"/>
      <c r="R70" s="17"/>
      <c r="S70" s="17"/>
      <c r="T70" s="18"/>
      <c r="U70" s="191"/>
    </row>
    <row r="71">
      <c r="A71" s="168"/>
      <c r="B71" s="169" t="s">
        <v>329</v>
      </c>
      <c r="C71" s="160">
        <v>185.0</v>
      </c>
      <c r="D71" s="178">
        <v>1.0</v>
      </c>
      <c r="E71" s="213">
        <v>0.0</v>
      </c>
      <c r="F71" s="161"/>
      <c r="G71" s="165"/>
      <c r="H71" s="171" t="s">
        <v>232</v>
      </c>
      <c r="I71" s="172" t="s">
        <v>233</v>
      </c>
      <c r="J71" s="173" t="s">
        <v>234</v>
      </c>
      <c r="K71" s="172" t="s">
        <v>235</v>
      </c>
      <c r="L71" s="172" t="s">
        <v>236</v>
      </c>
      <c r="M71" s="172" t="s">
        <v>237</v>
      </c>
      <c r="N71" s="172" t="s">
        <v>238</v>
      </c>
      <c r="O71" s="172" t="s">
        <v>239</v>
      </c>
      <c r="P71" s="165"/>
      <c r="Q71" s="201"/>
      <c r="R71" s="17"/>
      <c r="S71" s="17"/>
      <c r="T71" s="18"/>
      <c r="U71" s="191"/>
    </row>
    <row r="72">
      <c r="A72" s="168"/>
      <c r="B72" s="169" t="s">
        <v>330</v>
      </c>
      <c r="C72" s="179"/>
      <c r="D72" s="178">
        <v>1.0</v>
      </c>
      <c r="E72" s="160">
        <f t="shared" ref="E72:E74" si="25">D72*C72</f>
        <v>0</v>
      </c>
      <c r="F72" s="161"/>
      <c r="G72" s="165"/>
      <c r="H72" s="178"/>
      <c r="I72" s="178"/>
      <c r="J72" s="179"/>
      <c r="K72" s="178"/>
      <c r="L72" s="178"/>
      <c r="M72" s="178"/>
      <c r="N72" s="178"/>
      <c r="O72" s="178"/>
      <c r="P72" s="165"/>
      <c r="Q72" s="201"/>
      <c r="R72" s="17"/>
      <c r="S72" s="17"/>
      <c r="T72" s="18"/>
      <c r="U72" s="191"/>
    </row>
    <row r="73">
      <c r="A73" s="168"/>
      <c r="B73" s="157" t="s">
        <v>331</v>
      </c>
      <c r="C73" s="179"/>
      <c r="D73" s="178">
        <v>1.0</v>
      </c>
      <c r="E73" s="160">
        <f t="shared" si="25"/>
        <v>0</v>
      </c>
      <c r="F73" s="161"/>
      <c r="G73" s="165"/>
      <c r="H73" s="178" t="s">
        <v>242</v>
      </c>
      <c r="I73" s="178">
        <f t="shared" ref="I73:I77" si="26">K73+L73+M73+N73+O73</f>
        <v>0</v>
      </c>
      <c r="J73" s="179">
        <f t="shared" ref="J73:J77" si="27">I73*13</f>
        <v>0</v>
      </c>
      <c r="K73" s="178"/>
      <c r="L73" s="178"/>
      <c r="M73" s="178"/>
      <c r="N73" s="178"/>
      <c r="O73" s="178"/>
      <c r="P73" s="165"/>
      <c r="Q73" s="201"/>
      <c r="R73" s="17"/>
      <c r="S73" s="17"/>
      <c r="T73" s="18"/>
      <c r="U73" s="191"/>
    </row>
    <row r="74">
      <c r="A74" s="206"/>
      <c r="B74" s="169" t="s">
        <v>332</v>
      </c>
      <c r="C74" s="179"/>
      <c r="D74" s="178">
        <v>1.0</v>
      </c>
      <c r="E74" s="160">
        <f t="shared" si="25"/>
        <v>0</v>
      </c>
      <c r="F74" s="161"/>
      <c r="G74" s="165"/>
      <c r="H74" s="178" t="s">
        <v>273</v>
      </c>
      <c r="I74" s="178">
        <f t="shared" si="26"/>
        <v>0</v>
      </c>
      <c r="J74" s="179">
        <f t="shared" si="27"/>
        <v>0</v>
      </c>
      <c r="K74" s="178"/>
      <c r="L74" s="178"/>
      <c r="M74" s="178"/>
      <c r="N74" s="178"/>
      <c r="O74" s="178"/>
      <c r="P74" s="165"/>
      <c r="Q74" s="201"/>
      <c r="R74" s="17"/>
      <c r="S74" s="17"/>
      <c r="T74" s="18"/>
      <c r="U74" s="191"/>
    </row>
    <row r="75">
      <c r="A75" s="168"/>
      <c r="B75" s="157" t="s">
        <v>333</v>
      </c>
      <c r="C75" s="160">
        <v>150.0</v>
      </c>
      <c r="D75" s="178">
        <v>0.0</v>
      </c>
      <c r="E75" s="160">
        <f>C75*D75</f>
        <v>0</v>
      </c>
      <c r="F75" s="161"/>
      <c r="G75" s="165"/>
      <c r="H75" s="178" t="s">
        <v>245</v>
      </c>
      <c r="I75" s="178">
        <f t="shared" si="26"/>
        <v>0</v>
      </c>
      <c r="J75" s="179">
        <f t="shared" si="27"/>
        <v>0</v>
      </c>
      <c r="K75" s="178"/>
      <c r="L75" s="178"/>
      <c r="N75" s="178"/>
      <c r="O75" s="178"/>
      <c r="P75" s="165"/>
      <c r="Q75" s="25"/>
      <c r="R75" s="25"/>
      <c r="S75" s="25"/>
      <c r="T75" s="25"/>
      <c r="U75" s="191"/>
    </row>
    <row r="76">
      <c r="A76" s="168"/>
      <c r="B76" s="169" t="s">
        <v>334</v>
      </c>
      <c r="C76" s="160">
        <v>100.0</v>
      </c>
      <c r="D76" s="178">
        <v>1.0</v>
      </c>
      <c r="E76" s="213">
        <v>0.0</v>
      </c>
      <c r="F76" s="161"/>
      <c r="G76" s="165"/>
      <c r="H76" s="178" t="s">
        <v>248</v>
      </c>
      <c r="I76" s="178">
        <f t="shared" si="26"/>
        <v>0</v>
      </c>
      <c r="J76" s="179">
        <f t="shared" si="27"/>
        <v>0</v>
      </c>
      <c r="K76" s="178"/>
      <c r="L76" s="178"/>
      <c r="M76" s="178"/>
      <c r="N76" s="178"/>
      <c r="O76" s="178"/>
      <c r="P76" s="165"/>
      <c r="Q76" s="201"/>
      <c r="R76" s="17"/>
      <c r="S76" s="17"/>
      <c r="T76" s="18"/>
      <c r="U76" s="191"/>
    </row>
    <row r="77">
      <c r="A77" s="168"/>
      <c r="B77" s="157" t="s">
        <v>335</v>
      </c>
      <c r="C77" s="160">
        <v>100.0</v>
      </c>
      <c r="D77" s="178">
        <v>1.0</v>
      </c>
      <c r="E77" s="213">
        <v>0.0</v>
      </c>
      <c r="F77" s="161"/>
      <c r="G77" s="165"/>
      <c r="H77" s="183" t="s">
        <v>251</v>
      </c>
      <c r="I77" s="178">
        <f t="shared" si="26"/>
        <v>0</v>
      </c>
      <c r="J77" s="179">
        <f t="shared" si="27"/>
        <v>0</v>
      </c>
      <c r="K77" s="178"/>
      <c r="L77" s="178"/>
      <c r="M77" s="178"/>
      <c r="N77" s="178"/>
      <c r="O77" s="178"/>
      <c r="P77" s="165"/>
      <c r="Q77" s="201"/>
      <c r="R77" s="17"/>
      <c r="S77" s="17"/>
      <c r="T77" s="18"/>
      <c r="U77" s="191"/>
    </row>
    <row r="78">
      <c r="A78" s="206"/>
      <c r="B78" s="157" t="s">
        <v>336</v>
      </c>
      <c r="C78" s="158">
        <v>800.0</v>
      </c>
      <c r="D78" s="159">
        <v>0.0</v>
      </c>
      <c r="E78" s="160">
        <f>D78*C78</f>
        <v>0</v>
      </c>
      <c r="F78" s="182">
        <f>sum(J8,J14)</f>
        <v>279</v>
      </c>
      <c r="G78" s="165"/>
      <c r="H78" s="163" t="str">
        <f>HYPERLINK("https://docs.google.com/spreadsheets/d/1gcwweWNqUzTh07cmLfkMnNgM1BihIhXjjBRkb95hZVA/edit?usp=sharing","Time Sheets")</f>
        <v>Time Sheets</v>
      </c>
      <c r="I78" s="164" t="s">
        <v>254</v>
      </c>
      <c r="J78" s="17"/>
      <c r="K78" s="17"/>
      <c r="L78" s="17"/>
      <c r="M78" s="17"/>
      <c r="N78" s="17"/>
      <c r="O78" s="18"/>
      <c r="P78" s="165"/>
      <c r="Q78" s="201"/>
      <c r="R78" s="17"/>
      <c r="S78" s="17"/>
      <c r="T78" s="18"/>
      <c r="U78" s="191"/>
    </row>
    <row r="79">
      <c r="A79" s="206"/>
      <c r="B79" s="217" t="s">
        <v>337</v>
      </c>
      <c r="C79" s="218"/>
      <c r="D79" s="219"/>
      <c r="E79" s="211">
        <f t="shared" ref="E79:F79" si="28">SUM(E63:E78)</f>
        <v>0</v>
      </c>
      <c r="F79" s="220">
        <f t="shared" si="28"/>
        <v>279</v>
      </c>
      <c r="G79" s="165"/>
      <c r="H79" s="171" t="s">
        <v>232</v>
      </c>
      <c r="I79" s="172" t="s">
        <v>233</v>
      </c>
      <c r="J79" s="173" t="s">
        <v>234</v>
      </c>
      <c r="K79" s="172" t="s">
        <v>235</v>
      </c>
      <c r="L79" s="172" t="s">
        <v>236</v>
      </c>
      <c r="M79" s="172" t="s">
        <v>237</v>
      </c>
      <c r="N79" s="172" t="s">
        <v>238</v>
      </c>
      <c r="O79" s="172" t="s">
        <v>239</v>
      </c>
      <c r="P79" s="165"/>
      <c r="Q79" s="201"/>
      <c r="R79" s="17"/>
      <c r="S79" s="17"/>
      <c r="T79" s="18"/>
      <c r="U79" s="191"/>
    </row>
    <row r="80">
      <c r="A80" s="212"/>
      <c r="B80" s="222" t="s">
        <v>338</v>
      </c>
      <c r="C80" s="223"/>
      <c r="D80" s="224"/>
      <c r="E80" s="225">
        <f t="shared" ref="E80:F80" si="29">E79+E62</f>
        <v>0</v>
      </c>
      <c r="F80" s="225">
        <f t="shared" si="29"/>
        <v>279</v>
      </c>
      <c r="G80" s="165"/>
      <c r="H80" s="178" t="s">
        <v>242</v>
      </c>
      <c r="I80" s="178">
        <f t="shared" ref="I80:I84" si="30">K80+L80+M80+N80+O80</f>
        <v>0</v>
      </c>
      <c r="J80" s="179">
        <f t="shared" ref="J80:J84" si="31">I80*13</f>
        <v>0</v>
      </c>
      <c r="K80" s="178"/>
      <c r="L80" s="178"/>
      <c r="M80" s="178"/>
      <c r="N80" s="178"/>
      <c r="O80" s="178"/>
      <c r="P80" s="165"/>
      <c r="Q80" s="201"/>
      <c r="R80" s="17"/>
      <c r="S80" s="17"/>
      <c r="T80" s="18"/>
      <c r="U80" s="191"/>
    </row>
    <row r="81">
      <c r="A81" s="221"/>
      <c r="B81" s="227" t="s">
        <v>339</v>
      </c>
      <c r="C81" s="228"/>
      <c r="D81" s="229"/>
      <c r="E81" s="230">
        <f>E80*0.3</f>
        <v>0</v>
      </c>
      <c r="F81" s="230"/>
      <c r="G81" s="165"/>
      <c r="H81" s="178" t="s">
        <v>273</v>
      </c>
      <c r="I81" s="178">
        <f t="shared" si="30"/>
        <v>0</v>
      </c>
      <c r="J81" s="179">
        <f t="shared" si="31"/>
        <v>0</v>
      </c>
      <c r="K81" s="178"/>
      <c r="L81" s="178"/>
      <c r="M81" s="178"/>
      <c r="N81" s="178"/>
      <c r="O81" s="178"/>
      <c r="P81" s="165"/>
      <c r="Q81" s="201"/>
      <c r="R81" s="17"/>
      <c r="S81" s="17"/>
      <c r="T81" s="18"/>
      <c r="U81" s="191"/>
    </row>
    <row r="82">
      <c r="A82" s="226"/>
      <c r="B82" s="232" t="s">
        <v>340</v>
      </c>
      <c r="C82" s="233"/>
      <c r="D82" s="234"/>
      <c r="E82" s="235">
        <f t="shared" ref="E82:F82" si="32">E81+E80</f>
        <v>0</v>
      </c>
      <c r="F82" s="235">
        <f t="shared" si="32"/>
        <v>279</v>
      </c>
      <c r="G82" s="165"/>
      <c r="H82" s="178" t="s">
        <v>245</v>
      </c>
      <c r="I82" s="178">
        <f t="shared" si="30"/>
        <v>0</v>
      </c>
      <c r="J82" s="179">
        <f t="shared" si="31"/>
        <v>0</v>
      </c>
      <c r="K82" s="178"/>
      <c r="L82" s="178"/>
      <c r="N82" s="178"/>
      <c r="O82" s="178"/>
      <c r="P82" s="165"/>
      <c r="Q82" s="201"/>
      <c r="R82" s="17"/>
      <c r="S82" s="17"/>
      <c r="T82" s="18"/>
      <c r="U82" s="191"/>
    </row>
    <row r="83">
      <c r="A83" s="231"/>
      <c r="B83" s="161"/>
      <c r="C83" s="182"/>
      <c r="D83" s="161"/>
      <c r="E83" s="161"/>
      <c r="F83" s="161"/>
      <c r="G83" s="165"/>
      <c r="H83" s="178" t="s">
        <v>248</v>
      </c>
      <c r="I83" s="178">
        <f t="shared" si="30"/>
        <v>0</v>
      </c>
      <c r="J83" s="179">
        <f t="shared" si="31"/>
        <v>0</v>
      </c>
      <c r="K83" s="178"/>
      <c r="L83" s="178"/>
      <c r="M83" s="178"/>
      <c r="N83" s="178"/>
      <c r="O83" s="178"/>
      <c r="P83" s="165"/>
      <c r="Q83" s="201"/>
      <c r="R83" s="17"/>
      <c r="S83" s="17"/>
      <c r="T83" s="18"/>
      <c r="U83" s="191"/>
    </row>
    <row r="84">
      <c r="A84" s="176"/>
      <c r="B84" s="161"/>
      <c r="C84" s="182"/>
      <c r="D84" s="161"/>
      <c r="E84" s="161"/>
      <c r="F84" s="161"/>
      <c r="G84" s="165"/>
      <c r="H84" s="183" t="s">
        <v>251</v>
      </c>
      <c r="I84" s="178">
        <f t="shared" si="30"/>
        <v>0</v>
      </c>
      <c r="J84" s="179">
        <f t="shared" si="31"/>
        <v>0</v>
      </c>
      <c r="K84" s="178"/>
      <c r="L84" s="178"/>
      <c r="M84" s="178"/>
      <c r="N84" s="178"/>
      <c r="O84" s="178"/>
      <c r="P84" s="165"/>
      <c r="Q84" s="201"/>
      <c r="R84" s="17"/>
      <c r="S84" s="17"/>
      <c r="T84" s="18"/>
      <c r="U84" s="191"/>
    </row>
    <row r="85">
      <c r="A85" s="176"/>
      <c r="B85" s="161"/>
      <c r="C85" s="182"/>
      <c r="D85" s="161"/>
      <c r="E85" s="161"/>
      <c r="F85" s="161"/>
      <c r="G85" s="165"/>
      <c r="H85" s="163" t="str">
        <f>HYPERLINK("https://docs.google.com/spreadsheets/d/1gcwweWNqUzTh07cmLfkMnNgM1BihIhXjjBRkb95hZVA/edit?usp=sharing","Time Sheets")</f>
        <v>Time Sheets</v>
      </c>
      <c r="I85" s="164" t="s">
        <v>254</v>
      </c>
      <c r="J85" s="17"/>
      <c r="K85" s="17"/>
      <c r="L85" s="17"/>
      <c r="M85" s="17"/>
      <c r="N85" s="17"/>
      <c r="O85" s="18"/>
      <c r="P85" s="165"/>
      <c r="Q85" s="201"/>
      <c r="R85" s="17"/>
      <c r="S85" s="17"/>
      <c r="T85" s="18"/>
      <c r="U85" s="191"/>
    </row>
    <row r="86">
      <c r="A86" s="176"/>
      <c r="B86" s="161"/>
      <c r="C86" s="182"/>
      <c r="D86" s="161"/>
      <c r="E86" s="161"/>
      <c r="F86" s="161"/>
      <c r="G86" s="165"/>
      <c r="H86" s="171" t="s">
        <v>232</v>
      </c>
      <c r="I86" s="172" t="s">
        <v>233</v>
      </c>
      <c r="J86" s="173" t="s">
        <v>234</v>
      </c>
      <c r="K86" s="172" t="s">
        <v>235</v>
      </c>
      <c r="L86" s="172" t="s">
        <v>236</v>
      </c>
      <c r="M86" s="172" t="s">
        <v>237</v>
      </c>
      <c r="N86" s="172" t="s">
        <v>238</v>
      </c>
      <c r="O86" s="172" t="s">
        <v>239</v>
      </c>
      <c r="P86" s="165"/>
      <c r="Q86" s="201"/>
      <c r="R86" s="17"/>
      <c r="S86" s="17"/>
      <c r="T86" s="18"/>
      <c r="U86" s="191"/>
    </row>
    <row r="87">
      <c r="A87" s="176"/>
      <c r="B87" s="161"/>
      <c r="C87" s="182"/>
      <c r="D87" s="161"/>
      <c r="E87" s="161"/>
      <c r="F87" s="161"/>
      <c r="G87" s="165"/>
      <c r="H87" s="178" t="s">
        <v>242</v>
      </c>
      <c r="I87" s="178">
        <f t="shared" ref="I87:I91" si="33">K87+L87+M87+N87+O87</f>
        <v>0</v>
      </c>
      <c r="J87" s="179">
        <f t="shared" ref="J87:J91" si="34">I87*13</f>
        <v>0</v>
      </c>
      <c r="K87" s="178"/>
      <c r="L87" s="178"/>
      <c r="M87" s="178"/>
      <c r="N87" s="178"/>
      <c r="O87" s="178"/>
      <c r="P87" s="165"/>
      <c r="Q87" s="201"/>
      <c r="R87" s="17"/>
      <c r="S87" s="17"/>
      <c r="T87" s="18"/>
      <c r="U87" s="191"/>
    </row>
    <row r="88">
      <c r="A88" s="176"/>
      <c r="B88" s="161"/>
      <c r="C88" s="182"/>
      <c r="D88" s="161"/>
      <c r="E88" s="161"/>
      <c r="F88" s="161"/>
      <c r="G88" s="165"/>
      <c r="H88" s="178" t="s">
        <v>273</v>
      </c>
      <c r="I88" s="178">
        <f t="shared" si="33"/>
        <v>0</v>
      </c>
      <c r="J88" s="179">
        <f t="shared" si="34"/>
        <v>0</v>
      </c>
      <c r="K88" s="178"/>
      <c r="L88" s="178"/>
      <c r="M88" s="178"/>
      <c r="N88" s="178"/>
      <c r="O88" s="178"/>
      <c r="P88" s="165"/>
      <c r="Q88" s="201"/>
      <c r="R88" s="17"/>
      <c r="S88" s="17"/>
      <c r="T88" s="18"/>
      <c r="U88" s="191"/>
    </row>
    <row r="89">
      <c r="A89" s="176"/>
      <c r="B89" s="161"/>
      <c r="C89" s="182"/>
      <c r="D89" s="161"/>
      <c r="E89" s="161"/>
      <c r="F89" s="161"/>
      <c r="G89" s="165"/>
      <c r="H89" s="178" t="s">
        <v>245</v>
      </c>
      <c r="I89" s="178">
        <f t="shared" si="33"/>
        <v>0</v>
      </c>
      <c r="J89" s="179">
        <f t="shared" si="34"/>
        <v>0</v>
      </c>
      <c r="K89" s="178"/>
      <c r="L89" s="178"/>
      <c r="N89" s="178"/>
      <c r="O89" s="178"/>
      <c r="P89" s="165"/>
      <c r="Q89" s="201"/>
      <c r="R89" s="17"/>
      <c r="S89" s="17"/>
      <c r="T89" s="18"/>
      <c r="U89" s="191"/>
    </row>
    <row r="90">
      <c r="A90" s="176"/>
      <c r="B90" s="161"/>
      <c r="C90" s="182"/>
      <c r="D90" s="161"/>
      <c r="E90" s="161"/>
      <c r="F90" s="161"/>
      <c r="G90" s="165"/>
      <c r="H90" s="178" t="s">
        <v>248</v>
      </c>
      <c r="I90" s="178">
        <f t="shared" si="33"/>
        <v>0</v>
      </c>
      <c r="J90" s="179">
        <f t="shared" si="34"/>
        <v>0</v>
      </c>
      <c r="K90" s="178"/>
      <c r="L90" s="178"/>
      <c r="M90" s="178"/>
      <c r="N90" s="178"/>
      <c r="O90" s="178"/>
      <c r="P90" s="165"/>
      <c r="Q90" s="201"/>
      <c r="R90" s="17"/>
      <c r="S90" s="17"/>
      <c r="T90" s="18"/>
      <c r="U90" s="191"/>
    </row>
    <row r="91">
      <c r="A91" s="176"/>
      <c r="B91" s="161"/>
      <c r="C91" s="182"/>
      <c r="D91" s="161"/>
      <c r="E91" s="161"/>
      <c r="F91" s="161"/>
      <c r="G91" s="165"/>
      <c r="H91" s="183" t="s">
        <v>251</v>
      </c>
      <c r="I91" s="178">
        <f t="shared" si="33"/>
        <v>0</v>
      </c>
      <c r="J91" s="179">
        <f t="shared" si="34"/>
        <v>0</v>
      </c>
      <c r="K91" s="178"/>
      <c r="L91" s="178"/>
      <c r="M91" s="178"/>
      <c r="N91" s="178"/>
      <c r="O91" s="178"/>
      <c r="P91" s="165"/>
      <c r="Q91" s="201"/>
      <c r="R91" s="17"/>
      <c r="S91" s="17"/>
      <c r="T91" s="18"/>
      <c r="U91" s="191"/>
    </row>
    <row r="92">
      <c r="A92" s="176"/>
      <c r="B92" s="161"/>
      <c r="C92" s="182"/>
      <c r="D92" s="161"/>
      <c r="E92" s="161"/>
      <c r="F92" s="161"/>
      <c r="G92" s="165"/>
      <c r="H92" s="163" t="str">
        <f>HYPERLINK("https://docs.google.com/spreadsheets/d/1gcwweWNqUzTh07cmLfkMnNgM1BihIhXjjBRkb95hZVA/edit?usp=sharing","Time Sheets")</f>
        <v>Time Sheets</v>
      </c>
      <c r="I92" s="164" t="s">
        <v>254</v>
      </c>
      <c r="J92" s="17"/>
      <c r="K92" s="17"/>
      <c r="L92" s="17"/>
      <c r="M92" s="17"/>
      <c r="N92" s="17"/>
      <c r="O92" s="18"/>
      <c r="P92" s="165"/>
      <c r="Q92" s="201"/>
      <c r="R92" s="17"/>
      <c r="S92" s="17"/>
      <c r="T92" s="18"/>
      <c r="U92" s="191"/>
    </row>
    <row r="93">
      <c r="A93" s="176"/>
      <c r="B93" s="161"/>
      <c r="C93" s="182"/>
      <c r="D93" s="161"/>
      <c r="E93" s="161"/>
      <c r="F93" s="161"/>
      <c r="G93" s="165"/>
      <c r="H93" s="171" t="s">
        <v>232</v>
      </c>
      <c r="I93" s="172" t="s">
        <v>233</v>
      </c>
      <c r="J93" s="173" t="s">
        <v>234</v>
      </c>
      <c r="K93" s="172" t="s">
        <v>235</v>
      </c>
      <c r="L93" s="172" t="s">
        <v>236</v>
      </c>
      <c r="M93" s="172" t="s">
        <v>237</v>
      </c>
      <c r="N93" s="172" t="s">
        <v>238</v>
      </c>
      <c r="O93" s="172" t="s">
        <v>239</v>
      </c>
      <c r="P93" s="165"/>
      <c r="Q93" s="201"/>
      <c r="R93" s="17"/>
      <c r="S93" s="17"/>
      <c r="T93" s="18"/>
      <c r="U93" s="191"/>
    </row>
    <row r="94">
      <c r="A94" s="176"/>
      <c r="B94" s="161"/>
      <c r="C94" s="182"/>
      <c r="D94" s="161"/>
      <c r="E94" s="161"/>
      <c r="F94" s="161"/>
      <c r="G94" s="165"/>
      <c r="H94" s="178" t="s">
        <v>242</v>
      </c>
      <c r="I94" s="178">
        <f t="shared" ref="I94:I98" si="35">K94+L94+M94+N94+O94</f>
        <v>0</v>
      </c>
      <c r="J94" s="179">
        <f t="shared" ref="J94:J98" si="36">I94*13</f>
        <v>0</v>
      </c>
      <c r="K94" s="178"/>
      <c r="L94" s="178"/>
      <c r="M94" s="178"/>
      <c r="N94" s="178"/>
      <c r="O94" s="178"/>
      <c r="P94" s="165"/>
      <c r="Q94" s="201"/>
      <c r="R94" s="17"/>
      <c r="S94" s="17"/>
      <c r="T94" s="18"/>
      <c r="U94" s="191"/>
    </row>
    <row r="95">
      <c r="A95" s="176"/>
      <c r="B95" s="161"/>
      <c r="C95" s="182"/>
      <c r="D95" s="161"/>
      <c r="E95" s="161"/>
      <c r="F95" s="161"/>
      <c r="G95" s="165"/>
      <c r="H95" s="178" t="s">
        <v>273</v>
      </c>
      <c r="I95" s="178">
        <f t="shared" si="35"/>
        <v>0</v>
      </c>
      <c r="J95" s="179">
        <f t="shared" si="36"/>
        <v>0</v>
      </c>
      <c r="K95" s="178"/>
      <c r="L95" s="178"/>
      <c r="M95" s="178"/>
      <c r="N95" s="178"/>
      <c r="O95" s="178"/>
      <c r="P95" s="165"/>
      <c r="Q95" s="201"/>
      <c r="R95" s="17"/>
      <c r="S95" s="17"/>
      <c r="T95" s="18"/>
      <c r="U95" s="191"/>
    </row>
    <row r="96">
      <c r="A96" s="176"/>
      <c r="B96" s="161"/>
      <c r="C96" s="182"/>
      <c r="D96" s="161"/>
      <c r="E96" s="161"/>
      <c r="F96" s="161"/>
      <c r="G96" s="165"/>
      <c r="H96" s="178" t="s">
        <v>245</v>
      </c>
      <c r="I96" s="178">
        <f t="shared" si="35"/>
        <v>0</v>
      </c>
      <c r="J96" s="179">
        <f t="shared" si="36"/>
        <v>0</v>
      </c>
      <c r="K96" s="178"/>
      <c r="L96" s="178"/>
      <c r="N96" s="178"/>
      <c r="O96" s="178"/>
      <c r="P96" s="165"/>
      <c r="Q96" s="201"/>
      <c r="R96" s="17"/>
      <c r="S96" s="17"/>
      <c r="T96" s="18"/>
      <c r="U96" s="191"/>
    </row>
    <row r="97">
      <c r="A97" s="176"/>
      <c r="B97" s="161"/>
      <c r="C97" s="182"/>
      <c r="D97" s="161"/>
      <c r="E97" s="161"/>
      <c r="F97" s="161"/>
      <c r="G97" s="165"/>
      <c r="H97" s="178" t="s">
        <v>248</v>
      </c>
      <c r="I97" s="178">
        <f t="shared" si="35"/>
        <v>0</v>
      </c>
      <c r="J97" s="179">
        <f t="shared" si="36"/>
        <v>0</v>
      </c>
      <c r="K97" s="178"/>
      <c r="L97" s="178"/>
      <c r="M97" s="178"/>
      <c r="N97" s="178"/>
      <c r="O97" s="178"/>
      <c r="P97" s="165"/>
      <c r="Q97" s="201"/>
      <c r="R97" s="17"/>
      <c r="S97" s="17"/>
      <c r="T97" s="18"/>
      <c r="U97" s="191"/>
    </row>
    <row r="98">
      <c r="A98" s="176"/>
      <c r="B98" s="161"/>
      <c r="C98" s="182"/>
      <c r="D98" s="161"/>
      <c r="E98" s="161"/>
      <c r="F98" s="161"/>
      <c r="G98" s="165"/>
      <c r="H98" s="183" t="s">
        <v>251</v>
      </c>
      <c r="I98" s="178">
        <f t="shared" si="35"/>
        <v>0</v>
      </c>
      <c r="J98" s="179">
        <f t="shared" si="36"/>
        <v>0</v>
      </c>
      <c r="K98" s="178"/>
      <c r="L98" s="178"/>
      <c r="M98" s="178"/>
      <c r="N98" s="178"/>
      <c r="O98" s="178"/>
      <c r="P98" s="165"/>
      <c r="Q98" s="201"/>
      <c r="R98" s="17"/>
      <c r="S98" s="17"/>
      <c r="T98" s="18"/>
      <c r="U98" s="191"/>
    </row>
    <row r="99">
      <c r="A99" s="176"/>
      <c r="B99" s="161"/>
      <c r="C99" s="182"/>
      <c r="D99" s="161"/>
      <c r="E99" s="161"/>
      <c r="F99" s="161"/>
      <c r="G99" s="165"/>
      <c r="H99" s="163" t="str">
        <f>HYPERLINK("https://docs.google.com/spreadsheets/d/1gcwweWNqUzTh07cmLfkMnNgM1BihIhXjjBRkb95hZVA/edit?usp=sharing","Time Sheets")</f>
        <v>Time Sheets</v>
      </c>
      <c r="I99" s="164" t="s">
        <v>254</v>
      </c>
      <c r="J99" s="17"/>
      <c r="K99" s="17"/>
      <c r="L99" s="17"/>
      <c r="M99" s="17"/>
      <c r="N99" s="17"/>
      <c r="O99" s="18"/>
      <c r="P99" s="165"/>
      <c r="Q99" s="201"/>
      <c r="R99" s="17"/>
      <c r="S99" s="17"/>
      <c r="T99" s="18"/>
      <c r="U99" s="191"/>
    </row>
    <row r="100">
      <c r="A100" s="176"/>
      <c r="B100" s="161"/>
      <c r="C100" s="182"/>
      <c r="D100" s="161"/>
      <c r="E100" s="161"/>
      <c r="F100" s="161"/>
      <c r="G100" s="165"/>
      <c r="H100" s="171" t="s">
        <v>232</v>
      </c>
      <c r="I100" s="172" t="s">
        <v>233</v>
      </c>
      <c r="J100" s="173" t="s">
        <v>234</v>
      </c>
      <c r="K100" s="172" t="s">
        <v>235</v>
      </c>
      <c r="L100" s="172" t="s">
        <v>236</v>
      </c>
      <c r="M100" s="172" t="s">
        <v>237</v>
      </c>
      <c r="N100" s="172" t="s">
        <v>238</v>
      </c>
      <c r="O100" s="172" t="s">
        <v>239</v>
      </c>
      <c r="P100" s="165"/>
      <c r="Q100" s="201"/>
      <c r="R100" s="17"/>
      <c r="S100" s="17"/>
      <c r="T100" s="18"/>
      <c r="U100" s="191"/>
    </row>
    <row r="101">
      <c r="A101" s="176"/>
      <c r="B101" s="161"/>
      <c r="C101" s="182"/>
      <c r="D101" s="161"/>
      <c r="E101" s="161"/>
      <c r="F101" s="161"/>
      <c r="G101" s="165"/>
      <c r="H101" s="178" t="s">
        <v>242</v>
      </c>
      <c r="I101" s="178">
        <f t="shared" ref="I101:I105" si="37">K101+L101+M101+N101+O101</f>
        <v>0</v>
      </c>
      <c r="J101" s="179">
        <f t="shared" ref="J101:J105" si="38">I101*13</f>
        <v>0</v>
      </c>
      <c r="K101" s="178"/>
      <c r="L101" s="178"/>
      <c r="M101" s="178"/>
      <c r="N101" s="178"/>
      <c r="O101" s="178"/>
      <c r="P101" s="165"/>
      <c r="Q101" s="201"/>
      <c r="R101" s="17"/>
      <c r="S101" s="17"/>
      <c r="T101" s="18"/>
      <c r="U101" s="191"/>
    </row>
    <row r="102">
      <c r="A102" s="176"/>
      <c r="B102" s="161"/>
      <c r="C102" s="182"/>
      <c r="D102" s="161"/>
      <c r="E102" s="161"/>
      <c r="F102" s="161"/>
      <c r="G102" s="165"/>
      <c r="H102" s="178" t="s">
        <v>273</v>
      </c>
      <c r="I102" s="178">
        <f t="shared" si="37"/>
        <v>0</v>
      </c>
      <c r="J102" s="179">
        <f t="shared" si="38"/>
        <v>0</v>
      </c>
      <c r="K102" s="178"/>
      <c r="L102" s="178"/>
      <c r="M102" s="178"/>
      <c r="N102" s="178"/>
      <c r="O102" s="178"/>
      <c r="P102" s="165"/>
      <c r="Q102" s="201"/>
      <c r="R102" s="17"/>
      <c r="S102" s="17"/>
      <c r="T102" s="18"/>
      <c r="U102" s="191"/>
    </row>
    <row r="103">
      <c r="A103" s="176"/>
      <c r="B103" s="161"/>
      <c r="C103" s="182"/>
      <c r="D103" s="161"/>
      <c r="E103" s="161"/>
      <c r="F103" s="161"/>
      <c r="G103" s="165"/>
      <c r="H103" s="178" t="s">
        <v>245</v>
      </c>
      <c r="I103" s="178">
        <f t="shared" si="37"/>
        <v>0</v>
      </c>
      <c r="J103" s="179">
        <f t="shared" si="38"/>
        <v>0</v>
      </c>
      <c r="K103" s="178"/>
      <c r="L103" s="178"/>
      <c r="N103" s="178"/>
      <c r="O103" s="178"/>
      <c r="P103" s="165"/>
      <c r="Q103" s="201"/>
      <c r="R103" s="17"/>
      <c r="S103" s="17"/>
      <c r="T103" s="18"/>
      <c r="U103" s="191"/>
    </row>
    <row r="104">
      <c r="A104" s="176"/>
      <c r="B104" s="161"/>
      <c r="C104" s="182"/>
      <c r="D104" s="161"/>
      <c r="E104" s="161"/>
      <c r="F104" s="161"/>
      <c r="G104" s="165"/>
      <c r="H104" s="178" t="s">
        <v>248</v>
      </c>
      <c r="I104" s="178">
        <f t="shared" si="37"/>
        <v>0</v>
      </c>
      <c r="J104" s="179">
        <f t="shared" si="38"/>
        <v>0</v>
      </c>
      <c r="K104" s="178"/>
      <c r="L104" s="178"/>
      <c r="M104" s="178"/>
      <c r="N104" s="178"/>
      <c r="O104" s="178"/>
      <c r="P104" s="165"/>
      <c r="Q104" s="201"/>
      <c r="R104" s="17"/>
      <c r="S104" s="17"/>
      <c r="T104" s="18"/>
      <c r="U104" s="191"/>
    </row>
    <row r="105">
      <c r="A105" s="176"/>
      <c r="B105" s="161"/>
      <c r="C105" s="182"/>
      <c r="D105" s="161"/>
      <c r="E105" s="161"/>
      <c r="F105" s="161"/>
      <c r="G105" s="165"/>
      <c r="H105" s="183" t="s">
        <v>251</v>
      </c>
      <c r="I105" s="178">
        <f t="shared" si="37"/>
        <v>0</v>
      </c>
      <c r="J105" s="179">
        <f t="shared" si="38"/>
        <v>0</v>
      </c>
      <c r="K105" s="178"/>
      <c r="L105" s="178"/>
      <c r="M105" s="178"/>
      <c r="N105" s="178"/>
      <c r="O105" s="178"/>
      <c r="P105" s="165"/>
      <c r="Q105" s="201"/>
      <c r="R105" s="17"/>
      <c r="S105" s="17"/>
      <c r="T105" s="18"/>
      <c r="U105" s="191"/>
    </row>
    <row r="106">
      <c r="A106" s="176"/>
      <c r="B106" s="161"/>
      <c r="C106" s="182"/>
      <c r="D106" s="161"/>
      <c r="E106" s="161"/>
      <c r="F106" s="161"/>
      <c r="G106" s="165"/>
      <c r="H106" s="163" t="str">
        <f>HYPERLINK("https://docs.google.com/spreadsheets/d/1gcwweWNqUzTh07cmLfkMnNgM1BihIhXjjBRkb95hZVA/edit?usp=sharing","Time Sheets")</f>
        <v>Time Sheets</v>
      </c>
      <c r="I106" s="164" t="s">
        <v>254</v>
      </c>
      <c r="J106" s="17"/>
      <c r="K106" s="17"/>
      <c r="L106" s="17"/>
      <c r="M106" s="17"/>
      <c r="N106" s="17"/>
      <c r="O106" s="18"/>
      <c r="P106" s="165"/>
      <c r="Q106" s="201"/>
      <c r="R106" s="17"/>
      <c r="S106" s="17"/>
      <c r="T106" s="18"/>
      <c r="U106" s="191"/>
    </row>
    <row r="107">
      <c r="A107" s="176"/>
      <c r="B107" s="161"/>
      <c r="C107" s="182"/>
      <c r="D107" s="161"/>
      <c r="E107" s="161"/>
      <c r="F107" s="161"/>
      <c r="G107" s="165"/>
      <c r="H107" s="171" t="s">
        <v>232</v>
      </c>
      <c r="I107" s="172" t="s">
        <v>233</v>
      </c>
      <c r="J107" s="173" t="s">
        <v>234</v>
      </c>
      <c r="K107" s="172" t="s">
        <v>235</v>
      </c>
      <c r="L107" s="172" t="s">
        <v>236</v>
      </c>
      <c r="M107" s="172" t="s">
        <v>237</v>
      </c>
      <c r="N107" s="172" t="s">
        <v>238</v>
      </c>
      <c r="O107" s="172" t="s">
        <v>239</v>
      </c>
      <c r="P107" s="165"/>
      <c r="Q107" s="201"/>
      <c r="R107" s="17"/>
      <c r="S107" s="17"/>
      <c r="T107" s="18"/>
      <c r="U107" s="191"/>
    </row>
    <row r="108">
      <c r="A108" s="176"/>
      <c r="B108" s="161"/>
      <c r="C108" s="182"/>
      <c r="D108" s="161"/>
      <c r="E108" s="161"/>
      <c r="F108" s="161"/>
      <c r="G108" s="165"/>
      <c r="H108" s="178" t="s">
        <v>242</v>
      </c>
      <c r="I108" s="178">
        <f t="shared" ref="I108:I112" si="39">K108+L108+M108+N108+O108</f>
        <v>0</v>
      </c>
      <c r="J108" s="179">
        <f t="shared" ref="J108:J112" si="40">I108*13</f>
        <v>0</v>
      </c>
      <c r="K108" s="178"/>
      <c r="L108" s="178"/>
      <c r="M108" s="178"/>
      <c r="N108" s="178"/>
      <c r="O108" s="178"/>
      <c r="P108" s="165"/>
      <c r="Q108" s="201"/>
      <c r="R108" s="17"/>
      <c r="S108" s="17"/>
      <c r="T108" s="18"/>
      <c r="U108" s="191"/>
    </row>
    <row r="109">
      <c r="A109" s="176"/>
      <c r="B109" s="161"/>
      <c r="C109" s="182"/>
      <c r="D109" s="161"/>
      <c r="E109" s="161"/>
      <c r="F109" s="161"/>
      <c r="G109" s="165"/>
      <c r="H109" s="178" t="s">
        <v>273</v>
      </c>
      <c r="I109" s="178">
        <f t="shared" si="39"/>
        <v>0</v>
      </c>
      <c r="J109" s="179">
        <f t="shared" si="40"/>
        <v>0</v>
      </c>
      <c r="K109" s="178"/>
      <c r="L109" s="178"/>
      <c r="M109" s="178"/>
      <c r="N109" s="178"/>
      <c r="O109" s="178"/>
      <c r="P109" s="165"/>
      <c r="Q109" s="201"/>
      <c r="R109" s="17"/>
      <c r="S109" s="17"/>
      <c r="T109" s="18"/>
      <c r="U109" s="191"/>
    </row>
    <row r="110">
      <c r="A110" s="176"/>
      <c r="B110" s="161"/>
      <c r="C110" s="182"/>
      <c r="D110" s="161"/>
      <c r="E110" s="161"/>
      <c r="F110" s="161"/>
      <c r="G110" s="165"/>
      <c r="H110" s="178" t="s">
        <v>245</v>
      </c>
      <c r="I110" s="178">
        <f t="shared" si="39"/>
        <v>0</v>
      </c>
      <c r="J110" s="179">
        <f t="shared" si="40"/>
        <v>0</v>
      </c>
      <c r="K110" s="178"/>
      <c r="L110" s="178"/>
      <c r="N110" s="178"/>
      <c r="O110" s="178"/>
      <c r="P110" s="165"/>
      <c r="Q110" s="201"/>
      <c r="R110" s="17"/>
      <c r="S110" s="17"/>
      <c r="T110" s="18"/>
      <c r="U110" s="191"/>
    </row>
    <row r="111">
      <c r="A111" s="176"/>
      <c r="B111" s="161"/>
      <c r="C111" s="182"/>
      <c r="D111" s="161"/>
      <c r="E111" s="161"/>
      <c r="F111" s="161"/>
      <c r="G111" s="165"/>
      <c r="H111" s="178" t="s">
        <v>248</v>
      </c>
      <c r="I111" s="178">
        <f t="shared" si="39"/>
        <v>0</v>
      </c>
      <c r="J111" s="179">
        <f t="shared" si="40"/>
        <v>0</v>
      </c>
      <c r="K111" s="178"/>
      <c r="L111" s="178"/>
      <c r="M111" s="178"/>
      <c r="N111" s="178"/>
      <c r="O111" s="178"/>
      <c r="P111" s="165"/>
      <c r="Q111" s="201"/>
      <c r="R111" s="17"/>
      <c r="S111" s="17"/>
      <c r="T111" s="18"/>
      <c r="U111" s="191"/>
    </row>
    <row r="112">
      <c r="A112" s="176"/>
      <c r="B112" s="161"/>
      <c r="C112" s="182"/>
      <c r="D112" s="161"/>
      <c r="E112" s="161"/>
      <c r="F112" s="161"/>
      <c r="G112" s="165"/>
      <c r="H112" s="183" t="s">
        <v>251</v>
      </c>
      <c r="I112" s="178">
        <f t="shared" si="39"/>
        <v>0</v>
      </c>
      <c r="J112" s="179">
        <f t="shared" si="40"/>
        <v>0</v>
      </c>
      <c r="K112" s="178"/>
      <c r="L112" s="178"/>
      <c r="M112" s="178"/>
      <c r="N112" s="178"/>
      <c r="O112" s="178"/>
      <c r="P112" s="165"/>
      <c r="Q112" s="201"/>
      <c r="R112" s="17"/>
      <c r="S112" s="17"/>
      <c r="T112" s="18"/>
      <c r="U112" s="191"/>
    </row>
    <row r="113">
      <c r="A113" s="176"/>
      <c r="B113" s="161"/>
      <c r="C113" s="182"/>
      <c r="D113" s="161"/>
      <c r="E113" s="161"/>
      <c r="F113" s="161"/>
      <c r="G113" s="165"/>
      <c r="H113" s="163" t="str">
        <f>HYPERLINK("https://docs.google.com/spreadsheets/d/1gcwweWNqUzTh07cmLfkMnNgM1BihIhXjjBRkb95hZVA/edit?usp=sharing","Time Sheets")</f>
        <v>Time Sheets</v>
      </c>
      <c r="I113" s="164" t="s">
        <v>254</v>
      </c>
      <c r="J113" s="17"/>
      <c r="K113" s="17"/>
      <c r="L113" s="17"/>
      <c r="M113" s="17"/>
      <c r="N113" s="17"/>
      <c r="O113" s="18"/>
      <c r="P113" s="165"/>
      <c r="Q113" s="201"/>
      <c r="R113" s="17"/>
      <c r="S113" s="17"/>
      <c r="T113" s="18"/>
      <c r="U113" s="191"/>
    </row>
    <row r="114">
      <c r="A114" s="176"/>
      <c r="B114" s="161"/>
      <c r="C114" s="182"/>
      <c r="D114" s="161"/>
      <c r="E114" s="161"/>
      <c r="F114" s="161"/>
      <c r="G114" s="165"/>
      <c r="H114" s="171" t="s">
        <v>232</v>
      </c>
      <c r="I114" s="172" t="s">
        <v>233</v>
      </c>
      <c r="J114" s="173" t="s">
        <v>234</v>
      </c>
      <c r="K114" s="172" t="s">
        <v>235</v>
      </c>
      <c r="L114" s="172" t="s">
        <v>236</v>
      </c>
      <c r="M114" s="172" t="s">
        <v>237</v>
      </c>
      <c r="N114" s="172" t="s">
        <v>238</v>
      </c>
      <c r="O114" s="172" t="s">
        <v>239</v>
      </c>
      <c r="P114" s="165"/>
      <c r="Q114" s="201"/>
      <c r="R114" s="17"/>
      <c r="S114" s="17"/>
      <c r="T114" s="18"/>
      <c r="U114" s="191"/>
    </row>
    <row r="115">
      <c r="A115" s="176"/>
      <c r="B115" s="161"/>
      <c r="C115" s="182"/>
      <c r="D115" s="161"/>
      <c r="E115" s="161"/>
      <c r="F115" s="161"/>
      <c r="G115" s="165"/>
      <c r="H115" s="178" t="s">
        <v>242</v>
      </c>
      <c r="I115" s="178">
        <f t="shared" ref="I115:I119" si="41">K115+L115+M115+N115+O115</f>
        <v>0</v>
      </c>
      <c r="J115" s="179">
        <f t="shared" ref="J115:J119" si="42">I115*13</f>
        <v>0</v>
      </c>
      <c r="K115" s="178"/>
      <c r="L115" s="178"/>
      <c r="M115" s="178"/>
      <c r="N115" s="178"/>
      <c r="O115" s="178"/>
      <c r="P115" s="165"/>
      <c r="Q115" s="201"/>
      <c r="R115" s="17"/>
      <c r="S115" s="17"/>
      <c r="T115" s="18"/>
      <c r="U115" s="191"/>
    </row>
    <row r="116">
      <c r="A116" s="176"/>
      <c r="B116" s="161"/>
      <c r="C116" s="182"/>
      <c r="D116" s="161"/>
      <c r="E116" s="161"/>
      <c r="F116" s="161"/>
      <c r="G116" s="165"/>
      <c r="H116" s="178" t="s">
        <v>273</v>
      </c>
      <c r="I116" s="178">
        <f t="shared" si="41"/>
        <v>0</v>
      </c>
      <c r="J116" s="179">
        <f t="shared" si="42"/>
        <v>0</v>
      </c>
      <c r="K116" s="178"/>
      <c r="L116" s="178"/>
      <c r="M116" s="178"/>
      <c r="N116" s="178"/>
      <c r="O116" s="178"/>
      <c r="P116" s="165"/>
      <c r="Q116" s="201"/>
      <c r="R116" s="17"/>
      <c r="S116" s="17"/>
      <c r="T116" s="18"/>
      <c r="U116" s="191"/>
    </row>
    <row r="117">
      <c r="A117" s="176"/>
      <c r="B117" s="161"/>
      <c r="C117" s="182"/>
      <c r="D117" s="161"/>
      <c r="E117" s="161"/>
      <c r="F117" s="161"/>
      <c r="G117" s="165"/>
      <c r="H117" s="178" t="s">
        <v>245</v>
      </c>
      <c r="I117" s="178">
        <f t="shared" si="41"/>
        <v>0</v>
      </c>
      <c r="J117" s="179">
        <f t="shared" si="42"/>
        <v>0</v>
      </c>
      <c r="K117" s="178"/>
      <c r="L117" s="178"/>
      <c r="N117" s="178"/>
      <c r="O117" s="178"/>
      <c r="P117" s="165"/>
      <c r="Q117" s="201"/>
      <c r="R117" s="17"/>
      <c r="S117" s="17"/>
      <c r="T117" s="18"/>
      <c r="U117" s="191"/>
    </row>
    <row r="118">
      <c r="A118" s="176"/>
      <c r="B118" s="161"/>
      <c r="C118" s="182"/>
      <c r="D118" s="161"/>
      <c r="E118" s="161"/>
      <c r="F118" s="161"/>
      <c r="G118" s="165"/>
      <c r="H118" s="178" t="s">
        <v>248</v>
      </c>
      <c r="I118" s="178">
        <f t="shared" si="41"/>
        <v>0</v>
      </c>
      <c r="J118" s="179">
        <f t="shared" si="42"/>
        <v>0</v>
      </c>
      <c r="K118" s="178"/>
      <c r="L118" s="178"/>
      <c r="M118" s="178"/>
      <c r="N118" s="178"/>
      <c r="O118" s="178"/>
      <c r="P118" s="165"/>
      <c r="Q118" s="201"/>
      <c r="R118" s="17"/>
      <c r="S118" s="17"/>
      <c r="T118" s="18"/>
      <c r="U118" s="191"/>
    </row>
    <row r="119">
      <c r="A119" s="176"/>
      <c r="B119" s="161"/>
      <c r="C119" s="182"/>
      <c r="D119" s="161"/>
      <c r="E119" s="161"/>
      <c r="F119" s="161"/>
      <c r="G119" s="165"/>
      <c r="H119" s="183" t="s">
        <v>251</v>
      </c>
      <c r="I119" s="178">
        <f t="shared" si="41"/>
        <v>0</v>
      </c>
      <c r="J119" s="179">
        <f t="shared" si="42"/>
        <v>0</v>
      </c>
      <c r="K119" s="178"/>
      <c r="L119" s="178"/>
      <c r="M119" s="178"/>
      <c r="N119" s="178"/>
      <c r="O119" s="178"/>
      <c r="P119" s="165"/>
      <c r="Q119" s="201"/>
      <c r="R119" s="17"/>
      <c r="S119" s="17"/>
      <c r="T119" s="18"/>
      <c r="U119" s="191"/>
    </row>
    <row r="120">
      <c r="A120" s="176"/>
      <c r="B120" s="161"/>
      <c r="C120" s="182"/>
      <c r="D120" s="161"/>
      <c r="E120" s="161"/>
      <c r="F120" s="161"/>
      <c r="G120" s="165"/>
      <c r="H120" s="163" t="str">
        <f>HYPERLINK("https://docs.google.com/spreadsheets/d/1gcwweWNqUzTh07cmLfkMnNgM1BihIhXjjBRkb95hZVA/edit?usp=sharing","Time Sheets")</f>
        <v>Time Sheets</v>
      </c>
      <c r="I120" s="164" t="s">
        <v>254</v>
      </c>
      <c r="J120" s="17"/>
      <c r="K120" s="17"/>
      <c r="L120" s="17"/>
      <c r="M120" s="17"/>
      <c r="N120" s="17"/>
      <c r="O120" s="18"/>
      <c r="P120" s="165"/>
      <c r="Q120" s="201"/>
      <c r="R120" s="17"/>
      <c r="S120" s="17"/>
      <c r="T120" s="18"/>
      <c r="U120" s="191"/>
    </row>
    <row r="121">
      <c r="A121" s="176"/>
      <c r="B121" s="161"/>
      <c r="C121" s="182"/>
      <c r="D121" s="161"/>
      <c r="E121" s="161"/>
      <c r="F121" s="161"/>
      <c r="G121" s="165"/>
      <c r="H121" s="171" t="s">
        <v>232</v>
      </c>
      <c r="I121" s="172" t="s">
        <v>233</v>
      </c>
      <c r="J121" s="173" t="s">
        <v>234</v>
      </c>
      <c r="K121" s="172" t="s">
        <v>235</v>
      </c>
      <c r="L121" s="172" t="s">
        <v>236</v>
      </c>
      <c r="M121" s="172" t="s">
        <v>237</v>
      </c>
      <c r="N121" s="172" t="s">
        <v>238</v>
      </c>
      <c r="O121" s="172" t="s">
        <v>239</v>
      </c>
      <c r="P121" s="165"/>
      <c r="Q121" s="201"/>
      <c r="R121" s="17"/>
      <c r="S121" s="17"/>
      <c r="T121" s="18"/>
      <c r="U121" s="191"/>
    </row>
    <row r="122">
      <c r="A122" s="176"/>
      <c r="B122" s="161"/>
      <c r="C122" s="182"/>
      <c r="D122" s="161"/>
      <c r="E122" s="161"/>
      <c r="F122" s="161"/>
      <c r="G122" s="165"/>
      <c r="H122" s="178" t="s">
        <v>242</v>
      </c>
      <c r="I122" s="178">
        <f t="shared" ref="I122:I126" si="43">K122+L122+M122+N122+O122</f>
        <v>0</v>
      </c>
      <c r="J122" s="179">
        <f t="shared" ref="J122:J126" si="44">I122*13</f>
        <v>0</v>
      </c>
      <c r="K122" s="178"/>
      <c r="L122" s="178"/>
      <c r="M122" s="178"/>
      <c r="N122" s="178"/>
      <c r="O122" s="178"/>
      <c r="P122" s="165"/>
      <c r="Q122" s="201"/>
      <c r="R122" s="17"/>
      <c r="S122" s="17"/>
      <c r="T122" s="18"/>
      <c r="U122" s="191"/>
    </row>
    <row r="123">
      <c r="A123" s="176"/>
      <c r="B123" s="161"/>
      <c r="C123" s="182"/>
      <c r="D123" s="161"/>
      <c r="E123" s="161"/>
      <c r="F123" s="161"/>
      <c r="G123" s="165"/>
      <c r="H123" s="178" t="s">
        <v>273</v>
      </c>
      <c r="I123" s="178">
        <f t="shared" si="43"/>
        <v>0</v>
      </c>
      <c r="J123" s="179">
        <f t="shared" si="44"/>
        <v>0</v>
      </c>
      <c r="K123" s="178"/>
      <c r="L123" s="178"/>
      <c r="M123" s="178"/>
      <c r="N123" s="178"/>
      <c r="O123" s="178"/>
      <c r="P123" s="165"/>
      <c r="Q123" s="201"/>
      <c r="R123" s="17"/>
      <c r="S123" s="17"/>
      <c r="T123" s="18"/>
      <c r="U123" s="191"/>
    </row>
    <row r="124">
      <c r="A124" s="176"/>
      <c r="B124" s="161"/>
      <c r="C124" s="182"/>
      <c r="D124" s="161"/>
      <c r="E124" s="161"/>
      <c r="F124" s="161"/>
      <c r="G124" s="165"/>
      <c r="H124" s="178" t="s">
        <v>245</v>
      </c>
      <c r="I124" s="178">
        <f t="shared" si="43"/>
        <v>0</v>
      </c>
      <c r="J124" s="179">
        <f t="shared" si="44"/>
        <v>0</v>
      </c>
      <c r="K124" s="178"/>
      <c r="L124" s="178"/>
      <c r="N124" s="178"/>
      <c r="O124" s="178"/>
      <c r="P124" s="165"/>
      <c r="Q124" s="201"/>
      <c r="R124" s="17"/>
      <c r="S124" s="17"/>
      <c r="T124" s="18"/>
      <c r="U124" s="191"/>
    </row>
    <row r="125">
      <c r="A125" s="176"/>
      <c r="B125" s="161"/>
      <c r="C125" s="182"/>
      <c r="D125" s="161"/>
      <c r="E125" s="161"/>
      <c r="F125" s="161"/>
      <c r="G125" s="165"/>
      <c r="H125" s="178" t="s">
        <v>248</v>
      </c>
      <c r="I125" s="178">
        <f t="shared" si="43"/>
        <v>0</v>
      </c>
      <c r="J125" s="179">
        <f t="shared" si="44"/>
        <v>0</v>
      </c>
      <c r="K125" s="178"/>
      <c r="L125" s="178"/>
      <c r="M125" s="178"/>
      <c r="N125" s="178"/>
      <c r="O125" s="178"/>
      <c r="P125" s="165"/>
      <c r="Q125" s="201"/>
      <c r="R125" s="17"/>
      <c r="S125" s="17"/>
      <c r="T125" s="18"/>
      <c r="U125" s="191"/>
    </row>
    <row r="126">
      <c r="A126" s="176"/>
      <c r="B126" s="161"/>
      <c r="C126" s="182"/>
      <c r="D126" s="161"/>
      <c r="E126" s="161"/>
      <c r="F126" s="161"/>
      <c r="G126" s="165"/>
      <c r="H126" s="183" t="s">
        <v>251</v>
      </c>
      <c r="I126" s="178">
        <f t="shared" si="43"/>
        <v>0</v>
      </c>
      <c r="J126" s="179">
        <f t="shared" si="44"/>
        <v>0</v>
      </c>
      <c r="K126" s="178"/>
      <c r="L126" s="178"/>
      <c r="M126" s="178"/>
      <c r="N126" s="178"/>
      <c r="O126" s="178"/>
      <c r="P126" s="165"/>
      <c r="Q126" s="201"/>
      <c r="R126" s="17"/>
      <c r="S126" s="17"/>
      <c r="T126" s="18"/>
      <c r="U126" s="191"/>
    </row>
    <row r="127">
      <c r="A127" s="176"/>
      <c r="B127" s="161"/>
      <c r="C127" s="182"/>
      <c r="D127" s="161"/>
      <c r="E127" s="161"/>
      <c r="F127" s="161"/>
      <c r="G127" s="165"/>
      <c r="H127" s="163" t="str">
        <f>HYPERLINK("https://docs.google.com/spreadsheets/d/1gcwweWNqUzTh07cmLfkMnNgM1BihIhXjjBRkb95hZVA/edit?usp=sharing","Time Sheets")</f>
        <v>Time Sheets</v>
      </c>
      <c r="I127" s="164" t="s">
        <v>254</v>
      </c>
      <c r="J127" s="17"/>
      <c r="K127" s="17"/>
      <c r="L127" s="17"/>
      <c r="M127" s="17"/>
      <c r="N127" s="17"/>
      <c r="O127" s="18"/>
      <c r="P127" s="165"/>
      <c r="Q127" s="201"/>
      <c r="R127" s="17"/>
      <c r="S127" s="17"/>
      <c r="T127" s="18"/>
      <c r="U127" s="191"/>
    </row>
    <row r="128">
      <c r="A128" s="176"/>
      <c r="B128" s="161"/>
      <c r="C128" s="182"/>
      <c r="D128" s="161"/>
      <c r="E128" s="161"/>
      <c r="F128" s="161"/>
      <c r="G128" s="165"/>
      <c r="H128" s="171" t="s">
        <v>232</v>
      </c>
      <c r="I128" s="172" t="s">
        <v>233</v>
      </c>
      <c r="J128" s="173" t="s">
        <v>234</v>
      </c>
      <c r="K128" s="172" t="s">
        <v>235</v>
      </c>
      <c r="L128" s="172" t="s">
        <v>236</v>
      </c>
      <c r="M128" s="172" t="s">
        <v>237</v>
      </c>
      <c r="N128" s="172" t="s">
        <v>238</v>
      </c>
      <c r="O128" s="172" t="s">
        <v>239</v>
      </c>
      <c r="P128" s="165"/>
      <c r="Q128" s="201"/>
      <c r="R128" s="17"/>
      <c r="S128" s="17"/>
      <c r="T128" s="18"/>
      <c r="U128" s="191"/>
    </row>
    <row r="129">
      <c r="A129" s="176"/>
      <c r="B129" s="161"/>
      <c r="C129" s="182"/>
      <c r="D129" s="161"/>
      <c r="E129" s="161"/>
      <c r="F129" s="161"/>
      <c r="G129" s="165"/>
      <c r="H129" s="178" t="s">
        <v>242</v>
      </c>
      <c r="I129" s="178">
        <f t="shared" ref="I129:I133" si="45">K129+L129+M129+N129+O129</f>
        <v>0</v>
      </c>
      <c r="J129" s="179">
        <f t="shared" ref="J129:J133" si="46">I129*13</f>
        <v>0</v>
      </c>
      <c r="K129" s="178"/>
      <c r="L129" s="178"/>
      <c r="M129" s="178"/>
      <c r="N129" s="178"/>
      <c r="O129" s="178"/>
      <c r="P129" s="165"/>
      <c r="Q129" s="201"/>
      <c r="R129" s="17"/>
      <c r="S129" s="17"/>
      <c r="T129" s="18"/>
      <c r="U129" s="191"/>
    </row>
    <row r="130">
      <c r="A130" s="176"/>
      <c r="B130" s="161"/>
      <c r="C130" s="182"/>
      <c r="D130" s="161"/>
      <c r="E130" s="161"/>
      <c r="F130" s="161"/>
      <c r="G130" s="165"/>
      <c r="H130" s="178" t="s">
        <v>273</v>
      </c>
      <c r="I130" s="178">
        <f t="shared" si="45"/>
        <v>0</v>
      </c>
      <c r="J130" s="179">
        <f t="shared" si="46"/>
        <v>0</v>
      </c>
      <c r="K130" s="178"/>
      <c r="L130" s="178"/>
      <c r="M130" s="178"/>
      <c r="N130" s="178"/>
      <c r="O130" s="178"/>
      <c r="P130" s="165"/>
      <c r="Q130" s="201"/>
      <c r="R130" s="17"/>
      <c r="S130" s="17"/>
      <c r="T130" s="18"/>
      <c r="U130" s="191"/>
    </row>
    <row r="131">
      <c r="A131" s="176"/>
      <c r="B131" s="161"/>
      <c r="C131" s="182"/>
      <c r="D131" s="161"/>
      <c r="E131" s="161"/>
      <c r="F131" s="161"/>
      <c r="G131" s="165"/>
      <c r="H131" s="178" t="s">
        <v>245</v>
      </c>
      <c r="I131" s="178">
        <f t="shared" si="45"/>
        <v>0</v>
      </c>
      <c r="J131" s="179">
        <f t="shared" si="46"/>
        <v>0</v>
      </c>
      <c r="K131" s="178"/>
      <c r="L131" s="178"/>
      <c r="N131" s="178"/>
      <c r="O131" s="178"/>
      <c r="P131" s="165"/>
      <c r="Q131" s="201"/>
      <c r="R131" s="17"/>
      <c r="S131" s="17"/>
      <c r="T131" s="18"/>
      <c r="U131" s="191"/>
    </row>
    <row r="132">
      <c r="A132" s="176"/>
      <c r="B132" s="161"/>
      <c r="C132" s="182"/>
      <c r="D132" s="161"/>
      <c r="E132" s="161"/>
      <c r="F132" s="161"/>
      <c r="G132" s="165"/>
      <c r="H132" s="178" t="s">
        <v>248</v>
      </c>
      <c r="I132" s="178">
        <f t="shared" si="45"/>
        <v>0</v>
      </c>
      <c r="J132" s="179">
        <f t="shared" si="46"/>
        <v>0</v>
      </c>
      <c r="K132" s="178"/>
      <c r="L132" s="178"/>
      <c r="M132" s="178"/>
      <c r="N132" s="178"/>
      <c r="O132" s="178"/>
      <c r="P132" s="165"/>
      <c r="Q132" s="201"/>
      <c r="R132" s="17"/>
      <c r="S132" s="17"/>
      <c r="T132" s="18"/>
      <c r="U132" s="191"/>
    </row>
    <row r="133">
      <c r="A133" s="176"/>
      <c r="B133" s="161"/>
      <c r="C133" s="182"/>
      <c r="D133" s="161"/>
      <c r="E133" s="161"/>
      <c r="F133" s="161"/>
      <c r="G133" s="165"/>
      <c r="H133" s="183" t="s">
        <v>251</v>
      </c>
      <c r="I133" s="178">
        <f t="shared" si="45"/>
        <v>0</v>
      </c>
      <c r="J133" s="179">
        <f t="shared" si="46"/>
        <v>0</v>
      </c>
      <c r="K133" s="178"/>
      <c r="L133" s="178"/>
      <c r="M133" s="178"/>
      <c r="N133" s="178"/>
      <c r="O133" s="178"/>
      <c r="P133" s="165"/>
      <c r="Q133" s="201"/>
      <c r="R133" s="17"/>
      <c r="S133" s="17"/>
      <c r="T133" s="18"/>
      <c r="U133" s="191"/>
    </row>
    <row r="134">
      <c r="A134" s="176"/>
      <c r="B134" s="161"/>
      <c r="C134" s="182"/>
      <c r="D134" s="161"/>
      <c r="E134" s="161"/>
      <c r="F134" s="161"/>
      <c r="G134" s="165"/>
      <c r="P134" s="165"/>
      <c r="Q134" s="201"/>
      <c r="R134" s="17"/>
      <c r="S134" s="17"/>
      <c r="T134" s="18"/>
      <c r="U134" s="191"/>
    </row>
    <row r="135">
      <c r="A135" s="176"/>
      <c r="B135" s="161"/>
      <c r="C135" s="182"/>
      <c r="D135" s="161"/>
      <c r="E135" s="161"/>
      <c r="F135" s="161"/>
      <c r="G135" s="165"/>
      <c r="P135" s="165"/>
      <c r="Q135" s="201"/>
      <c r="R135" s="17"/>
      <c r="S135" s="17"/>
      <c r="T135" s="18"/>
      <c r="U135" s="191"/>
    </row>
    <row r="136">
      <c r="A136" s="176"/>
      <c r="B136" s="161"/>
      <c r="C136" s="182"/>
      <c r="D136" s="161"/>
      <c r="E136" s="161"/>
      <c r="F136" s="161"/>
      <c r="G136" s="165"/>
      <c r="P136" s="165"/>
      <c r="Q136" s="201"/>
      <c r="R136" s="17"/>
      <c r="S136" s="17"/>
      <c r="T136" s="18"/>
      <c r="U136" s="191"/>
    </row>
    <row r="137">
      <c r="A137" s="176"/>
      <c r="B137" s="161"/>
      <c r="C137" s="182"/>
      <c r="D137" s="161"/>
      <c r="E137" s="161"/>
      <c r="F137" s="161"/>
      <c r="G137" s="165"/>
      <c r="P137" s="165"/>
      <c r="Q137" s="201"/>
      <c r="R137" s="17"/>
      <c r="S137" s="17"/>
      <c r="T137" s="18"/>
      <c r="U137" s="191"/>
    </row>
    <row r="138">
      <c r="A138" s="176"/>
      <c r="B138" s="161"/>
      <c r="C138" s="182"/>
      <c r="D138" s="161"/>
      <c r="E138" s="161"/>
      <c r="F138" s="161"/>
      <c r="G138" s="165"/>
      <c r="P138" s="165"/>
      <c r="Q138" s="201"/>
      <c r="R138" s="17"/>
      <c r="S138" s="17"/>
      <c r="T138" s="18"/>
      <c r="U138" s="191"/>
    </row>
    <row r="139">
      <c r="A139" s="176"/>
      <c r="B139" s="161"/>
      <c r="C139" s="182"/>
      <c r="D139" s="161"/>
      <c r="E139" s="161"/>
      <c r="F139" s="161"/>
      <c r="G139" s="165"/>
      <c r="P139" s="165"/>
      <c r="Q139" s="201"/>
      <c r="R139" s="17"/>
      <c r="S139" s="17"/>
      <c r="T139" s="18"/>
      <c r="U139" s="191"/>
    </row>
    <row r="140">
      <c r="A140" s="176"/>
      <c r="B140" s="161"/>
      <c r="C140" s="182"/>
      <c r="D140" s="161"/>
      <c r="E140" s="161"/>
      <c r="F140" s="161"/>
      <c r="G140" s="165"/>
      <c r="P140" s="165"/>
      <c r="Q140" s="201"/>
      <c r="R140" s="17"/>
      <c r="S140" s="17"/>
      <c r="T140" s="18"/>
      <c r="U140" s="191"/>
    </row>
    <row r="141">
      <c r="A141" s="176"/>
      <c r="B141" s="161"/>
      <c r="C141" s="182"/>
      <c r="D141" s="161"/>
      <c r="E141" s="161"/>
      <c r="F141" s="161"/>
      <c r="G141" s="165"/>
      <c r="P141" s="165"/>
      <c r="Q141" s="201"/>
      <c r="R141" s="17"/>
      <c r="S141" s="17"/>
      <c r="T141" s="18"/>
      <c r="U141" s="191"/>
    </row>
    <row r="142">
      <c r="A142" s="176"/>
      <c r="B142" s="161"/>
      <c r="C142" s="182"/>
      <c r="D142" s="161"/>
      <c r="E142" s="161"/>
      <c r="F142" s="161"/>
      <c r="G142" s="165"/>
      <c r="P142" s="165"/>
      <c r="Q142" s="201"/>
      <c r="R142" s="17"/>
      <c r="S142" s="17"/>
      <c r="T142" s="18"/>
      <c r="U142" s="191"/>
    </row>
    <row r="143">
      <c r="A143" s="176"/>
      <c r="B143" s="161"/>
      <c r="C143" s="182"/>
      <c r="D143" s="161"/>
      <c r="E143" s="161"/>
      <c r="F143" s="161"/>
      <c r="G143" s="165"/>
      <c r="P143" s="165"/>
      <c r="Q143" s="201"/>
      <c r="R143" s="17"/>
      <c r="S143" s="17"/>
      <c r="T143" s="18"/>
      <c r="U143" s="191"/>
    </row>
    <row r="144">
      <c r="A144" s="176"/>
      <c r="B144" s="161"/>
      <c r="C144" s="182"/>
      <c r="D144" s="161"/>
      <c r="E144" s="161"/>
      <c r="F144" s="161"/>
      <c r="G144" s="165"/>
      <c r="P144" s="165"/>
      <c r="Q144" s="201"/>
      <c r="R144" s="17"/>
      <c r="S144" s="17"/>
      <c r="T144" s="18"/>
      <c r="U144" s="191"/>
    </row>
    <row r="145">
      <c r="A145" s="176"/>
      <c r="B145" s="161"/>
      <c r="C145" s="182"/>
      <c r="D145" s="161"/>
      <c r="E145" s="161"/>
      <c r="F145" s="161"/>
      <c r="G145" s="165"/>
      <c r="P145" s="165"/>
      <c r="Q145" s="201"/>
      <c r="R145" s="17"/>
      <c r="S145" s="17"/>
      <c r="T145" s="18"/>
      <c r="U145" s="191"/>
    </row>
    <row r="146">
      <c r="A146" s="176"/>
      <c r="B146" s="161"/>
      <c r="C146" s="182"/>
      <c r="D146" s="161"/>
      <c r="E146" s="161"/>
      <c r="F146" s="161"/>
      <c r="G146" s="165"/>
      <c r="P146" s="165"/>
      <c r="Q146" s="201"/>
      <c r="R146" s="17"/>
      <c r="S146" s="17"/>
      <c r="T146" s="18"/>
      <c r="U146" s="191"/>
    </row>
    <row r="147">
      <c r="A147" s="176"/>
      <c r="B147" s="161"/>
      <c r="C147" s="182"/>
      <c r="D147" s="161"/>
      <c r="E147" s="161"/>
      <c r="F147" s="161"/>
      <c r="G147" s="165"/>
      <c r="P147" s="165"/>
      <c r="Q147" s="201"/>
      <c r="R147" s="17"/>
      <c r="S147" s="17"/>
      <c r="T147" s="18"/>
      <c r="U147" s="191"/>
    </row>
    <row r="148">
      <c r="A148" s="176"/>
      <c r="B148" s="161"/>
      <c r="C148" s="182"/>
      <c r="D148" s="161"/>
      <c r="E148" s="161"/>
      <c r="F148" s="161"/>
      <c r="G148" s="165"/>
      <c r="P148" s="165"/>
      <c r="Q148" s="201"/>
      <c r="R148" s="17"/>
      <c r="S148" s="17"/>
      <c r="T148" s="18"/>
      <c r="U148" s="191"/>
    </row>
    <row r="149">
      <c r="A149" s="176"/>
      <c r="B149" s="161"/>
      <c r="C149" s="182"/>
      <c r="D149" s="161"/>
      <c r="E149" s="161"/>
      <c r="F149" s="161"/>
      <c r="G149" s="165"/>
      <c r="P149" s="165"/>
      <c r="Q149" s="201"/>
      <c r="R149" s="17"/>
      <c r="S149" s="17"/>
      <c r="T149" s="18"/>
      <c r="U149" s="191"/>
    </row>
    <row r="150">
      <c r="A150" s="176"/>
      <c r="B150" s="161"/>
      <c r="C150" s="182"/>
      <c r="D150" s="161"/>
      <c r="E150" s="161"/>
      <c r="F150" s="161"/>
      <c r="G150" s="165"/>
      <c r="P150" s="165"/>
      <c r="Q150" s="201"/>
      <c r="R150" s="17"/>
      <c r="S150" s="17"/>
      <c r="T150" s="18"/>
      <c r="U150" s="191"/>
    </row>
    <row r="151">
      <c r="A151" s="176"/>
      <c r="B151" s="161"/>
      <c r="C151" s="182"/>
      <c r="D151" s="161"/>
      <c r="E151" s="161"/>
      <c r="F151" s="161"/>
      <c r="G151" s="165"/>
      <c r="P151" s="165"/>
      <c r="Q151" s="201"/>
      <c r="R151" s="17"/>
      <c r="S151" s="17"/>
      <c r="T151" s="18"/>
      <c r="U151" s="191"/>
    </row>
    <row r="152">
      <c r="A152" s="176"/>
      <c r="B152" s="161"/>
      <c r="C152" s="182"/>
      <c r="D152" s="161"/>
      <c r="E152" s="161"/>
      <c r="F152" s="161"/>
      <c r="G152" s="165"/>
      <c r="P152" s="165"/>
      <c r="Q152" s="201"/>
      <c r="R152" s="17"/>
      <c r="S152" s="17"/>
      <c r="T152" s="18"/>
      <c r="U152" s="191"/>
    </row>
    <row r="153">
      <c r="A153" s="176"/>
      <c r="B153" s="161"/>
      <c r="C153" s="182"/>
      <c r="D153" s="161"/>
      <c r="E153" s="161"/>
      <c r="F153" s="161"/>
      <c r="G153" s="165"/>
      <c r="P153" s="165"/>
      <c r="Q153" s="201"/>
      <c r="R153" s="17"/>
      <c r="S153" s="17"/>
      <c r="T153" s="18"/>
      <c r="U153" s="191"/>
    </row>
    <row r="154">
      <c r="A154" s="176"/>
      <c r="B154" s="161"/>
      <c r="C154" s="182"/>
      <c r="D154" s="161"/>
      <c r="E154" s="161"/>
      <c r="F154" s="161"/>
      <c r="G154" s="165"/>
      <c r="P154" s="165"/>
      <c r="Q154" s="201"/>
      <c r="R154" s="17"/>
      <c r="S154" s="17"/>
      <c r="T154" s="18"/>
      <c r="U154" s="191"/>
    </row>
    <row r="155">
      <c r="A155" s="176"/>
      <c r="B155" s="161"/>
      <c r="C155" s="182"/>
      <c r="D155" s="161"/>
      <c r="E155" s="161"/>
      <c r="F155" s="161"/>
      <c r="G155" s="165"/>
      <c r="P155" s="165"/>
      <c r="Q155" s="201"/>
      <c r="R155" s="17"/>
      <c r="S155" s="17"/>
      <c r="T155" s="18"/>
      <c r="U155" s="191"/>
    </row>
    <row r="156">
      <c r="A156" s="176"/>
      <c r="B156" s="161"/>
      <c r="C156" s="182"/>
      <c r="D156" s="161"/>
      <c r="E156" s="161"/>
      <c r="F156" s="161"/>
      <c r="G156" s="165"/>
      <c r="P156" s="165"/>
      <c r="Q156" s="201"/>
      <c r="R156" s="17"/>
      <c r="S156" s="17"/>
      <c r="T156" s="18"/>
      <c r="U156" s="191"/>
    </row>
    <row r="157">
      <c r="A157" s="176"/>
      <c r="B157" s="161"/>
      <c r="C157" s="182"/>
      <c r="D157" s="161"/>
      <c r="E157" s="161"/>
      <c r="F157" s="161"/>
      <c r="G157" s="165"/>
      <c r="P157" s="165"/>
      <c r="Q157" s="201"/>
      <c r="R157" s="17"/>
      <c r="S157" s="17"/>
      <c r="T157" s="18"/>
      <c r="U157" s="191"/>
    </row>
    <row r="158">
      <c r="A158" s="176"/>
      <c r="B158" s="161"/>
      <c r="C158" s="182"/>
      <c r="D158" s="161"/>
      <c r="E158" s="161"/>
      <c r="F158" s="161"/>
      <c r="G158" s="165"/>
      <c r="P158" s="165"/>
      <c r="Q158" s="201"/>
      <c r="R158" s="17"/>
      <c r="S158" s="17"/>
      <c r="T158" s="18"/>
      <c r="U158" s="191"/>
    </row>
    <row r="159">
      <c r="A159" s="176"/>
      <c r="B159" s="161"/>
      <c r="C159" s="182"/>
      <c r="D159" s="161"/>
      <c r="E159" s="161"/>
      <c r="F159" s="161"/>
      <c r="G159" s="165"/>
      <c r="P159" s="165"/>
      <c r="Q159" s="201"/>
      <c r="R159" s="17"/>
      <c r="S159" s="17"/>
      <c r="T159" s="18"/>
      <c r="U159" s="191"/>
    </row>
    <row r="160">
      <c r="A160" s="176"/>
      <c r="B160" s="161"/>
      <c r="C160" s="182"/>
      <c r="D160" s="161"/>
      <c r="E160" s="161"/>
      <c r="F160" s="161"/>
      <c r="G160" s="165"/>
      <c r="P160" s="165"/>
      <c r="Q160" s="201"/>
      <c r="R160" s="17"/>
      <c r="S160" s="17"/>
      <c r="T160" s="18"/>
      <c r="U160" s="191"/>
    </row>
    <row r="161">
      <c r="A161" s="176"/>
      <c r="B161" s="161"/>
      <c r="C161" s="182"/>
      <c r="D161" s="161"/>
      <c r="E161" s="161"/>
      <c r="F161" s="161"/>
      <c r="G161" s="165"/>
      <c r="P161" s="165"/>
      <c r="Q161" s="201"/>
      <c r="R161" s="17"/>
      <c r="S161" s="17"/>
      <c r="T161" s="18"/>
      <c r="U161" s="191"/>
    </row>
    <row r="162">
      <c r="A162" s="176"/>
      <c r="B162" s="161"/>
      <c r="C162" s="182"/>
      <c r="D162" s="161"/>
      <c r="E162" s="161"/>
      <c r="F162" s="161"/>
      <c r="G162" s="165"/>
      <c r="P162" s="165"/>
      <c r="Q162" s="201"/>
      <c r="R162" s="17"/>
      <c r="S162" s="17"/>
      <c r="T162" s="18"/>
      <c r="U162" s="191"/>
    </row>
    <row r="163">
      <c r="A163" s="176"/>
      <c r="B163" s="161"/>
      <c r="C163" s="182"/>
      <c r="D163" s="161"/>
      <c r="E163" s="161"/>
      <c r="F163" s="161"/>
      <c r="G163" s="165"/>
      <c r="P163" s="165"/>
      <c r="Q163" s="201"/>
      <c r="R163" s="17"/>
      <c r="S163" s="17"/>
      <c r="T163" s="18"/>
      <c r="U163" s="191"/>
    </row>
    <row r="164">
      <c r="A164" s="176"/>
      <c r="B164" s="161"/>
      <c r="C164" s="182"/>
      <c r="D164" s="161"/>
      <c r="E164" s="161"/>
      <c r="F164" s="161"/>
      <c r="G164" s="165"/>
      <c r="P164" s="165"/>
      <c r="Q164" s="201"/>
      <c r="R164" s="17"/>
      <c r="S164" s="17"/>
      <c r="T164" s="18"/>
      <c r="U164" s="191"/>
    </row>
    <row r="165">
      <c r="A165" s="176"/>
      <c r="B165" s="161"/>
      <c r="C165" s="182"/>
      <c r="D165" s="161"/>
      <c r="E165" s="161"/>
      <c r="F165" s="161"/>
      <c r="G165" s="165"/>
      <c r="P165" s="165"/>
      <c r="Q165" s="201"/>
      <c r="R165" s="17"/>
      <c r="S165" s="17"/>
      <c r="T165" s="18"/>
      <c r="U165" s="191"/>
    </row>
    <row r="166">
      <c r="A166" s="176"/>
      <c r="B166" s="161"/>
      <c r="C166" s="182"/>
      <c r="D166" s="161"/>
      <c r="E166" s="161"/>
      <c r="F166" s="161"/>
      <c r="G166" s="165"/>
      <c r="P166" s="165"/>
      <c r="Q166" s="201"/>
      <c r="R166" s="17"/>
      <c r="S166" s="17"/>
      <c r="T166" s="18"/>
      <c r="U166" s="191"/>
    </row>
    <row r="167">
      <c r="A167" s="176"/>
      <c r="B167" s="161"/>
      <c r="C167" s="182"/>
      <c r="D167" s="161"/>
      <c r="E167" s="161"/>
      <c r="F167" s="161"/>
      <c r="G167" s="165"/>
      <c r="P167" s="165"/>
      <c r="Q167" s="201"/>
      <c r="R167" s="17"/>
      <c r="S167" s="17"/>
      <c r="T167" s="18"/>
      <c r="U167" s="191"/>
    </row>
    <row r="168">
      <c r="A168" s="176"/>
      <c r="B168" s="161"/>
      <c r="C168" s="182"/>
      <c r="D168" s="161"/>
      <c r="E168" s="161"/>
      <c r="F168" s="161"/>
      <c r="G168" s="165"/>
      <c r="P168" s="165"/>
      <c r="Q168" s="201"/>
      <c r="R168" s="17"/>
      <c r="S168" s="17"/>
      <c r="T168" s="18"/>
      <c r="U168" s="191"/>
    </row>
    <row r="169">
      <c r="A169" s="176"/>
      <c r="B169" s="161"/>
      <c r="C169" s="182"/>
      <c r="D169" s="161"/>
      <c r="E169" s="161"/>
      <c r="F169" s="161"/>
      <c r="G169" s="165"/>
      <c r="P169" s="165"/>
      <c r="U169" s="191"/>
    </row>
    <row r="170">
      <c r="A170" s="176"/>
      <c r="B170" s="161"/>
      <c r="C170" s="182"/>
      <c r="D170" s="161"/>
      <c r="E170" s="161"/>
      <c r="F170" s="161"/>
      <c r="G170" s="165"/>
      <c r="P170" s="165"/>
      <c r="U170" s="191"/>
    </row>
    <row r="171">
      <c r="A171" s="176"/>
      <c r="B171" s="161"/>
      <c r="C171" s="182"/>
      <c r="D171" s="161"/>
      <c r="E171" s="161"/>
      <c r="F171" s="161"/>
      <c r="G171" s="165"/>
      <c r="P171" s="165"/>
      <c r="U171" s="191"/>
    </row>
    <row r="172">
      <c r="A172" s="176"/>
      <c r="B172" s="161"/>
      <c r="C172" s="182"/>
      <c r="D172" s="161"/>
      <c r="E172" s="161"/>
      <c r="F172" s="161"/>
      <c r="G172" s="165"/>
      <c r="P172" s="165"/>
      <c r="U172" s="191"/>
    </row>
    <row r="173">
      <c r="A173" s="176"/>
      <c r="B173" s="161"/>
      <c r="C173" s="182"/>
      <c r="D173" s="161"/>
      <c r="E173" s="161"/>
      <c r="F173" s="161"/>
      <c r="G173" s="165"/>
      <c r="P173" s="165"/>
      <c r="U173" s="191"/>
    </row>
    <row r="174">
      <c r="A174" s="191"/>
      <c r="G174" s="165"/>
      <c r="P174" s="165"/>
      <c r="U174" s="191"/>
    </row>
  </sheetData>
  <mergeCells count="183">
    <mergeCell ref="B1:T1"/>
    <mergeCell ref="H2:O2"/>
    <mergeCell ref="Q2:T2"/>
    <mergeCell ref="I3:O3"/>
    <mergeCell ref="I9:O9"/>
    <mergeCell ref="Q9:R9"/>
    <mergeCell ref="Q10:R10"/>
    <mergeCell ref="Q11:R11"/>
    <mergeCell ref="Q12:R12"/>
    <mergeCell ref="Q13:R13"/>
    <mergeCell ref="Q14:R14"/>
    <mergeCell ref="I15:O15"/>
    <mergeCell ref="Q15:R15"/>
    <mergeCell ref="Q16:R16"/>
    <mergeCell ref="Q17:R17"/>
    <mergeCell ref="Q18:T18"/>
    <mergeCell ref="Q19:T19"/>
    <mergeCell ref="Q20:T20"/>
    <mergeCell ref="I21:O21"/>
    <mergeCell ref="Q21:T21"/>
    <mergeCell ref="Q22:T22"/>
    <mergeCell ref="Q23:T23"/>
    <mergeCell ref="Q24:T24"/>
    <mergeCell ref="Q25:T25"/>
    <mergeCell ref="Q26:T26"/>
    <mergeCell ref="Q27:T27"/>
    <mergeCell ref="I28:O28"/>
    <mergeCell ref="Q28:T28"/>
    <mergeCell ref="Q29:T29"/>
    <mergeCell ref="Q30:T30"/>
    <mergeCell ref="Q31:T31"/>
    <mergeCell ref="Q32:T32"/>
    <mergeCell ref="Q33:T33"/>
    <mergeCell ref="Q34:T34"/>
    <mergeCell ref="I35:O35"/>
    <mergeCell ref="Q35:T35"/>
    <mergeCell ref="Q36:T36"/>
    <mergeCell ref="Q37:T37"/>
    <mergeCell ref="Q38:T38"/>
    <mergeCell ref="Q39:T39"/>
    <mergeCell ref="Q40:T40"/>
    <mergeCell ref="I42:O42"/>
    <mergeCell ref="Q48:T48"/>
    <mergeCell ref="I49:O49"/>
    <mergeCell ref="Q49:T49"/>
    <mergeCell ref="Q41:T41"/>
    <mergeCell ref="Q42:T42"/>
    <mergeCell ref="Q43:T43"/>
    <mergeCell ref="Q44:T44"/>
    <mergeCell ref="Q45:T45"/>
    <mergeCell ref="Q46:T46"/>
    <mergeCell ref="Q47:T47"/>
    <mergeCell ref="Q50:T50"/>
    <mergeCell ref="Q51:T51"/>
    <mergeCell ref="Q52:T52"/>
    <mergeCell ref="Q53:T53"/>
    <mergeCell ref="Q54:T54"/>
    <mergeCell ref="Q55:T55"/>
    <mergeCell ref="I56:O56"/>
    <mergeCell ref="I63:O63"/>
    <mergeCell ref="Q63:T63"/>
    <mergeCell ref="I70:O70"/>
    <mergeCell ref="Q70:T70"/>
    <mergeCell ref="Q56:T56"/>
    <mergeCell ref="Q57:T57"/>
    <mergeCell ref="Q58:T58"/>
    <mergeCell ref="Q59:T59"/>
    <mergeCell ref="Q60:T60"/>
    <mergeCell ref="B61:D61"/>
    <mergeCell ref="B62:D62"/>
    <mergeCell ref="Q61:T61"/>
    <mergeCell ref="Q62:T62"/>
    <mergeCell ref="Q64:T64"/>
    <mergeCell ref="Q65:T65"/>
    <mergeCell ref="Q66:T66"/>
    <mergeCell ref="Q67:T67"/>
    <mergeCell ref="Q68:T68"/>
    <mergeCell ref="Q69:T69"/>
    <mergeCell ref="Q71:T71"/>
    <mergeCell ref="Q72:T72"/>
    <mergeCell ref="Q73:T73"/>
    <mergeCell ref="Q74:T74"/>
    <mergeCell ref="Q76:T76"/>
    <mergeCell ref="I78:O78"/>
    <mergeCell ref="Q84:T84"/>
    <mergeCell ref="I85:O85"/>
    <mergeCell ref="Q85:T85"/>
    <mergeCell ref="Q113:T113"/>
    <mergeCell ref="Q114:T114"/>
    <mergeCell ref="Q115:T115"/>
    <mergeCell ref="Q116:T116"/>
    <mergeCell ref="Q117:T117"/>
    <mergeCell ref="Q118:T118"/>
    <mergeCell ref="I120:O120"/>
    <mergeCell ref="Q119:T119"/>
    <mergeCell ref="Q120:T120"/>
    <mergeCell ref="Q121:T121"/>
    <mergeCell ref="Q122:T122"/>
    <mergeCell ref="Q123:T123"/>
    <mergeCell ref="Q124:T124"/>
    <mergeCell ref="Q125:T125"/>
    <mergeCell ref="Q132:T132"/>
    <mergeCell ref="Q133:T133"/>
    <mergeCell ref="Q134:T134"/>
    <mergeCell ref="Q135:T135"/>
    <mergeCell ref="Q136:T136"/>
    <mergeCell ref="Q137:T137"/>
    <mergeCell ref="Q138:T138"/>
    <mergeCell ref="Q139:T139"/>
    <mergeCell ref="Q140:T140"/>
    <mergeCell ref="Q141:T141"/>
    <mergeCell ref="Q142:T142"/>
    <mergeCell ref="Q143:T143"/>
    <mergeCell ref="Q144:T144"/>
    <mergeCell ref="Q145:T145"/>
    <mergeCell ref="Q146:T146"/>
    <mergeCell ref="Q147:T147"/>
    <mergeCell ref="Q148:T148"/>
    <mergeCell ref="Q149:T149"/>
    <mergeCell ref="Q150:T150"/>
    <mergeCell ref="Q151:T151"/>
    <mergeCell ref="Q152:T152"/>
    <mergeCell ref="Q153:T153"/>
    <mergeCell ref="Q154:T154"/>
    <mergeCell ref="Q155:T155"/>
    <mergeCell ref="Q156:T156"/>
    <mergeCell ref="Q157:T157"/>
    <mergeCell ref="Q158:T158"/>
    <mergeCell ref="Q159:T159"/>
    <mergeCell ref="Q167:T167"/>
    <mergeCell ref="Q168:T168"/>
    <mergeCell ref="Q160:T160"/>
    <mergeCell ref="Q161:T161"/>
    <mergeCell ref="Q162:T162"/>
    <mergeCell ref="Q163:T163"/>
    <mergeCell ref="Q164:T164"/>
    <mergeCell ref="Q165:T165"/>
    <mergeCell ref="Q166:T166"/>
    <mergeCell ref="Q77:T77"/>
    <mergeCell ref="Q78:T78"/>
    <mergeCell ref="Q79:T79"/>
    <mergeCell ref="Q80:T80"/>
    <mergeCell ref="Q81:T81"/>
    <mergeCell ref="Q82:T82"/>
    <mergeCell ref="Q83:T83"/>
    <mergeCell ref="Q86:T86"/>
    <mergeCell ref="Q87:T87"/>
    <mergeCell ref="Q88:T88"/>
    <mergeCell ref="Q89:T89"/>
    <mergeCell ref="Q90:T90"/>
    <mergeCell ref="Q91:T91"/>
    <mergeCell ref="I92:O92"/>
    <mergeCell ref="Q92:T92"/>
    <mergeCell ref="Q93:T93"/>
    <mergeCell ref="Q94:T94"/>
    <mergeCell ref="Q95:T95"/>
    <mergeCell ref="Q96:T96"/>
    <mergeCell ref="Q97:T97"/>
    <mergeCell ref="I99:O99"/>
    <mergeCell ref="Q105:T105"/>
    <mergeCell ref="I106:O106"/>
    <mergeCell ref="Q106:T106"/>
    <mergeCell ref="Q98:T98"/>
    <mergeCell ref="Q99:T99"/>
    <mergeCell ref="Q100:T100"/>
    <mergeCell ref="Q101:T101"/>
    <mergeCell ref="Q102:T102"/>
    <mergeCell ref="Q103:T103"/>
    <mergeCell ref="Q104:T104"/>
    <mergeCell ref="Q107:T107"/>
    <mergeCell ref="Q108:T108"/>
    <mergeCell ref="Q109:T109"/>
    <mergeCell ref="Q110:T110"/>
    <mergeCell ref="Q111:T111"/>
    <mergeCell ref="Q112:T112"/>
    <mergeCell ref="I113:O113"/>
    <mergeCell ref="Q126:T126"/>
    <mergeCell ref="I127:O127"/>
    <mergeCell ref="Q127:T127"/>
    <mergeCell ref="Q128:T128"/>
    <mergeCell ref="Q129:T129"/>
    <mergeCell ref="Q130:T130"/>
    <mergeCell ref="Q131:T131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29"/>
    <col customWidth="1" min="2" max="2" width="40.86"/>
    <col customWidth="1" min="3" max="3" width="9.43"/>
    <col customWidth="1" min="4" max="4" width="9.71"/>
    <col customWidth="1" min="5" max="5" width="12.57"/>
    <col customWidth="1" min="6" max="6" width="12.43"/>
    <col customWidth="1" min="7" max="7" width="4.14"/>
    <col customWidth="1" min="8" max="8" width="12.0"/>
    <col customWidth="1" min="9" max="9" width="13.86"/>
    <col customWidth="1" min="10" max="10" width="6.0"/>
    <col customWidth="1" min="11" max="11" width="9.29"/>
    <col customWidth="1" min="12" max="12" width="9.86"/>
    <col customWidth="1" min="13" max="13" width="13.0"/>
    <col customWidth="1" min="14" max="14" width="11.29"/>
    <col customWidth="1" min="15" max="15" width="7.86"/>
    <col customWidth="1" min="16" max="16" width="5.14"/>
    <col customWidth="1" min="17" max="17" width="28.14"/>
    <col customWidth="1" min="18" max="19" width="10.43"/>
    <col customWidth="1" min="20" max="20" width="10.71"/>
    <col customWidth="1" min="21" max="21" width="4.0"/>
  </cols>
  <sheetData>
    <row r="1">
      <c r="A1" s="145"/>
      <c r="B1" s="146" t="str">
        <f>HYPERLINK("https://www.dropbox.com/sh/i7o4vsswrxireii/AABo3x9Sbj2zUYZOKo4i5385a?dl=0","CLIENT DROPBOX FOLDER - Click here for receipts and other job related documents ")</f>
        <v>CLIENT DROPBOX FOLDER - Click here for receipts and other job related documents </v>
      </c>
      <c r="U1" s="145"/>
    </row>
    <row r="2">
      <c r="A2" s="147"/>
      <c r="B2" s="148" t="s">
        <v>219</v>
      </c>
      <c r="C2" s="149" t="s">
        <v>220</v>
      </c>
      <c r="D2" s="150" t="s">
        <v>221</v>
      </c>
      <c r="E2" s="150" t="s">
        <v>222</v>
      </c>
      <c r="F2" s="148" t="s">
        <v>223</v>
      </c>
      <c r="G2" s="151"/>
      <c r="H2" s="152" t="s">
        <v>224</v>
      </c>
      <c r="I2" s="17"/>
      <c r="J2" s="17"/>
      <c r="K2" s="17"/>
      <c r="L2" s="17"/>
      <c r="M2" s="17"/>
      <c r="N2" s="17"/>
      <c r="O2" s="18"/>
      <c r="P2" s="153"/>
      <c r="Q2" s="154" t="s">
        <v>225</v>
      </c>
      <c r="R2" s="17"/>
      <c r="S2" s="17"/>
      <c r="T2" s="18"/>
      <c r="U2" s="155"/>
    </row>
    <row r="3">
      <c r="A3" s="156"/>
      <c r="B3" s="157" t="s">
        <v>226</v>
      </c>
      <c r="C3" s="158">
        <v>2.7</v>
      </c>
      <c r="D3" s="216">
        <v>133.0</v>
      </c>
      <c r="E3" s="160">
        <f t="shared" ref="E3:E8" si="1">C3*D3</f>
        <v>359.1</v>
      </c>
      <c r="F3" s="237">
        <v>398.14</v>
      </c>
      <c r="G3" s="162"/>
      <c r="H3" s="163" t="str">
        <f>HYPERLINK("https://docs.google.com/spreadsheets/d/1gcwweWNqUzTh07cmLfkMnNgM1BihIhXjjBRkb95hZVA/edit?usp=sharing","Time Sheets")</f>
        <v>Time Sheets</v>
      </c>
      <c r="I3" s="164" t="s">
        <v>254</v>
      </c>
      <c r="J3" s="17"/>
      <c r="K3" s="17"/>
      <c r="L3" s="17"/>
      <c r="M3" s="17"/>
      <c r="N3" s="17"/>
      <c r="O3" s="18"/>
      <c r="P3" s="165"/>
      <c r="Q3" s="25"/>
      <c r="R3" s="166" t="s">
        <v>228</v>
      </c>
      <c r="S3" s="166" t="s">
        <v>229</v>
      </c>
      <c r="T3" s="166" t="s">
        <v>230</v>
      </c>
      <c r="U3" s="167"/>
    </row>
    <row r="4">
      <c r="A4" s="168"/>
      <c r="B4" s="169" t="s">
        <v>241</v>
      </c>
      <c r="C4" s="158">
        <v>4.88</v>
      </c>
      <c r="D4" s="216">
        <v>17.0</v>
      </c>
      <c r="E4" s="160">
        <f t="shared" si="1"/>
        <v>82.96</v>
      </c>
      <c r="F4" s="237">
        <v>80.25</v>
      </c>
      <c r="G4" s="170"/>
      <c r="H4" s="171" t="s">
        <v>232</v>
      </c>
      <c r="I4" s="172" t="s">
        <v>233</v>
      </c>
      <c r="J4" s="173" t="s">
        <v>234</v>
      </c>
      <c r="K4" s="172" t="s">
        <v>235</v>
      </c>
      <c r="L4" s="172" t="s">
        <v>236</v>
      </c>
      <c r="M4" s="172" t="s">
        <v>237</v>
      </c>
      <c r="N4" s="172" t="s">
        <v>238</v>
      </c>
      <c r="O4" s="172" t="s">
        <v>239</v>
      </c>
      <c r="P4" s="165"/>
      <c r="Q4" s="174" t="s">
        <v>240</v>
      </c>
      <c r="R4" s="175">
        <f t="shared" ref="R4:S4" si="2">E38</f>
        <v>10310.91072</v>
      </c>
      <c r="S4" s="175">
        <f t="shared" si="2"/>
        <v>0</v>
      </c>
      <c r="T4" s="161"/>
      <c r="U4" s="176"/>
    </row>
    <row r="5">
      <c r="A5" s="168"/>
      <c r="B5" s="169" t="s">
        <v>258</v>
      </c>
      <c r="C5" s="158">
        <v>6.65</v>
      </c>
      <c r="D5" s="216">
        <v>7.0</v>
      </c>
      <c r="E5" s="160">
        <f t="shared" si="1"/>
        <v>46.55</v>
      </c>
      <c r="F5" s="179"/>
      <c r="G5" s="177"/>
      <c r="H5" s="178" t="s">
        <v>344</v>
      </c>
      <c r="I5" s="178">
        <f t="shared" ref="I5:I8" si="3">K5+L5+M5+N5+O5</f>
        <v>0</v>
      </c>
      <c r="J5" s="179">
        <f t="shared" ref="J5:J8" si="4">I5*13</f>
        <v>0</v>
      </c>
      <c r="K5" s="178"/>
      <c r="L5" s="178"/>
      <c r="M5" s="178"/>
      <c r="N5" s="178"/>
      <c r="O5" s="178"/>
      <c r="P5" s="165"/>
      <c r="Q5" s="174" t="s">
        <v>243</v>
      </c>
      <c r="R5" s="175">
        <f>E53</f>
        <v>41350</v>
      </c>
      <c r="S5" s="175">
        <f>F54</f>
        <v>14587.3</v>
      </c>
      <c r="T5" s="161"/>
      <c r="U5" s="176"/>
    </row>
    <row r="6">
      <c r="A6" s="168"/>
      <c r="B6" s="169" t="s">
        <v>260</v>
      </c>
      <c r="C6" s="158">
        <v>16.99</v>
      </c>
      <c r="D6" s="216">
        <v>11.0</v>
      </c>
      <c r="E6" s="160">
        <f t="shared" si="1"/>
        <v>186.89</v>
      </c>
      <c r="F6" s="179"/>
      <c r="G6" s="177"/>
      <c r="H6" s="178" t="s">
        <v>273</v>
      </c>
      <c r="I6" s="178">
        <f t="shared" si="3"/>
        <v>0</v>
      </c>
      <c r="J6" s="179">
        <f t="shared" si="4"/>
        <v>0</v>
      </c>
      <c r="K6" s="178"/>
      <c r="L6" s="178"/>
      <c r="M6" s="178"/>
      <c r="N6" s="178"/>
      <c r="O6" s="178"/>
      <c r="P6" s="165"/>
      <c r="Q6" s="181" t="s">
        <v>246</v>
      </c>
      <c r="R6" s="175">
        <f>R5+R4</f>
        <v>51660.91072</v>
      </c>
      <c r="S6" s="175">
        <f>F54</f>
        <v>14587.3</v>
      </c>
      <c r="T6" s="161"/>
      <c r="U6" s="176"/>
    </row>
    <row r="7">
      <c r="A7" s="168"/>
      <c r="B7" s="169" t="s">
        <v>262</v>
      </c>
      <c r="C7" s="158">
        <v>3.28</v>
      </c>
      <c r="D7" s="216">
        <v>14.0</v>
      </c>
      <c r="E7" s="160">
        <f t="shared" si="1"/>
        <v>45.92</v>
      </c>
      <c r="F7" s="179"/>
      <c r="G7" s="177"/>
      <c r="H7" s="178" t="s">
        <v>242</v>
      </c>
      <c r="I7" s="178">
        <f t="shared" si="3"/>
        <v>0</v>
      </c>
      <c r="J7" s="179">
        <f t="shared" si="4"/>
        <v>0</v>
      </c>
      <c r="K7" s="178"/>
      <c r="L7" s="178"/>
      <c r="N7" s="178"/>
      <c r="O7" s="178"/>
      <c r="P7" s="165"/>
      <c r="Q7" s="181" t="s">
        <v>249</v>
      </c>
      <c r="R7" s="175">
        <f t="shared" ref="R7:S7" si="5">E56</f>
        <v>61993.09286</v>
      </c>
      <c r="S7" s="175">
        <f t="shared" si="5"/>
        <v>17504.76</v>
      </c>
      <c r="T7" s="161"/>
      <c r="U7" s="176"/>
    </row>
    <row r="8">
      <c r="A8" s="168"/>
      <c r="B8" s="169" t="s">
        <v>270</v>
      </c>
      <c r="C8" s="158">
        <v>37.98</v>
      </c>
      <c r="D8" s="216">
        <v>16.0</v>
      </c>
      <c r="E8" s="160">
        <f t="shared" si="1"/>
        <v>607.68</v>
      </c>
      <c r="F8" s="179"/>
      <c r="G8" s="177"/>
      <c r="H8" s="178" t="s">
        <v>345</v>
      </c>
      <c r="I8" s="178">
        <f t="shared" si="3"/>
        <v>0</v>
      </c>
      <c r="J8" s="179">
        <f t="shared" si="4"/>
        <v>0</v>
      </c>
      <c r="K8" s="178"/>
      <c r="L8" s="178"/>
      <c r="M8" s="178"/>
      <c r="N8" s="178"/>
      <c r="O8" s="178"/>
      <c r="P8" s="165"/>
      <c r="Q8" s="184" t="s">
        <v>252</v>
      </c>
      <c r="R8" s="185">
        <f t="shared" ref="R8:S8" si="6">R7-R6</f>
        <v>10332.18214</v>
      </c>
      <c r="S8" s="185">
        <f t="shared" si="6"/>
        <v>2917.46</v>
      </c>
      <c r="T8" s="187"/>
      <c r="U8" s="188"/>
    </row>
    <row r="9">
      <c r="A9" s="168"/>
      <c r="B9" s="157" t="s">
        <v>346</v>
      </c>
      <c r="C9" s="215">
        <v>11.49</v>
      </c>
      <c r="D9" s="216">
        <v>16.0</v>
      </c>
      <c r="E9" s="160"/>
      <c r="F9" s="237">
        <v>194.0</v>
      </c>
      <c r="G9" s="177"/>
      <c r="H9" s="178"/>
      <c r="I9" s="178"/>
      <c r="J9" s="179"/>
      <c r="K9" s="178"/>
      <c r="L9" s="178"/>
      <c r="M9" s="178"/>
      <c r="N9" s="178"/>
      <c r="O9" s="178"/>
      <c r="P9" s="165"/>
      <c r="Q9" s="190"/>
      <c r="R9" s="190"/>
      <c r="S9" s="190"/>
      <c r="T9" s="25"/>
      <c r="U9" s="191"/>
    </row>
    <row r="10">
      <c r="A10" s="168"/>
      <c r="B10" s="169" t="s">
        <v>286</v>
      </c>
      <c r="C10" s="158">
        <v>89.99</v>
      </c>
      <c r="D10" s="216">
        <v>2.0</v>
      </c>
      <c r="E10" s="160">
        <f t="shared" ref="E10:E33" si="7">C10*D10</f>
        <v>179.98</v>
      </c>
      <c r="F10" s="179"/>
      <c r="G10" s="177"/>
      <c r="H10" s="178" t="s">
        <v>248</v>
      </c>
      <c r="I10" s="178">
        <f t="shared" ref="I10:I12" si="8">K10+L10+M10+N10+O10</f>
        <v>0</v>
      </c>
      <c r="J10" s="179">
        <f t="shared" ref="J10:J12" si="9">I10*13</f>
        <v>0</v>
      </c>
      <c r="K10" s="178"/>
      <c r="L10" s="178"/>
      <c r="M10" s="178"/>
      <c r="N10" s="178"/>
      <c r="O10" s="178"/>
      <c r="P10" s="165"/>
      <c r="Q10" s="189" t="s">
        <v>255</v>
      </c>
      <c r="R10" s="17"/>
      <c r="S10" s="18"/>
      <c r="T10" s="25"/>
      <c r="U10" s="191"/>
    </row>
    <row r="11">
      <c r="A11" s="168"/>
      <c r="B11" s="157" t="s">
        <v>347</v>
      </c>
      <c r="C11" s="215">
        <v>159.0</v>
      </c>
      <c r="D11" s="216">
        <v>2.0</v>
      </c>
      <c r="E11" s="160">
        <f t="shared" si="7"/>
        <v>318</v>
      </c>
      <c r="F11" s="179"/>
      <c r="G11" s="177"/>
      <c r="H11" s="178" t="s">
        <v>348</v>
      </c>
      <c r="I11" s="178">
        <f t="shared" si="8"/>
        <v>0</v>
      </c>
      <c r="J11" s="179">
        <f t="shared" si="9"/>
        <v>0</v>
      </c>
      <c r="K11" s="178"/>
      <c r="L11" s="178"/>
      <c r="M11" s="178"/>
      <c r="N11" s="178"/>
      <c r="O11" s="178"/>
      <c r="P11" s="165"/>
      <c r="Q11" s="189" t="s">
        <v>257</v>
      </c>
      <c r="R11" s="17"/>
      <c r="S11" s="18"/>
      <c r="T11" s="25"/>
      <c r="U11" s="191"/>
    </row>
    <row r="12">
      <c r="A12" s="168"/>
      <c r="B12" s="169" t="s">
        <v>290</v>
      </c>
      <c r="C12" s="158">
        <v>8.17</v>
      </c>
      <c r="D12" s="216">
        <v>6.0</v>
      </c>
      <c r="E12" s="160">
        <f t="shared" si="7"/>
        <v>49.02</v>
      </c>
      <c r="F12" s="179"/>
      <c r="G12" s="192"/>
      <c r="H12" s="183" t="s">
        <v>251</v>
      </c>
      <c r="I12" s="178">
        <f t="shared" si="8"/>
        <v>0</v>
      </c>
      <c r="J12" s="179">
        <f t="shared" si="9"/>
        <v>0</v>
      </c>
      <c r="K12" s="178"/>
      <c r="L12" s="178"/>
      <c r="M12" s="178"/>
      <c r="N12" s="178"/>
      <c r="O12" s="178"/>
      <c r="P12" s="165"/>
      <c r="Q12" s="189" t="s">
        <v>259</v>
      </c>
      <c r="R12" s="17"/>
      <c r="S12" s="18"/>
      <c r="T12" s="25"/>
      <c r="U12" s="191"/>
    </row>
    <row r="13">
      <c r="A13" s="168"/>
      <c r="B13" s="169" t="s">
        <v>291</v>
      </c>
      <c r="C13" s="158">
        <v>3.92</v>
      </c>
      <c r="D13" s="216">
        <v>3.0</v>
      </c>
      <c r="E13" s="160">
        <f t="shared" si="7"/>
        <v>11.76</v>
      </c>
      <c r="F13" s="179"/>
      <c r="G13" s="193"/>
      <c r="H13" s="163" t="str">
        <f>HYPERLINK("https://docs.google.com/spreadsheets/d/1gcwweWNqUzTh07cmLfkMnNgM1BihIhXjjBRkb95hZVA/edit?usp=sharing","Time Sheets")</f>
        <v>Time Sheets</v>
      </c>
      <c r="I13" s="164" t="s">
        <v>254</v>
      </c>
      <c r="J13" s="17"/>
      <c r="K13" s="17"/>
      <c r="L13" s="17"/>
      <c r="M13" s="17"/>
      <c r="N13" s="17"/>
      <c r="O13" s="18"/>
      <c r="P13" s="165"/>
      <c r="Q13" s="189" t="s">
        <v>261</v>
      </c>
      <c r="R13" s="17"/>
      <c r="S13" s="18"/>
      <c r="T13" s="25"/>
      <c r="U13" s="191"/>
    </row>
    <row r="14">
      <c r="A14" s="168"/>
      <c r="B14" s="157" t="s">
        <v>349</v>
      </c>
      <c r="C14" s="215">
        <v>30.75</v>
      </c>
      <c r="D14" s="216">
        <v>29.0</v>
      </c>
      <c r="E14" s="160">
        <f t="shared" si="7"/>
        <v>891.75</v>
      </c>
      <c r="F14" s="179"/>
      <c r="G14" s="193"/>
      <c r="H14" s="171" t="s">
        <v>232</v>
      </c>
      <c r="I14" s="172" t="s">
        <v>233</v>
      </c>
      <c r="J14" s="173" t="s">
        <v>234</v>
      </c>
      <c r="K14" s="172" t="s">
        <v>235</v>
      </c>
      <c r="L14" s="172" t="s">
        <v>236</v>
      </c>
      <c r="M14" s="172" t="s">
        <v>237</v>
      </c>
      <c r="N14" s="172" t="s">
        <v>238</v>
      </c>
      <c r="O14" s="172" t="s">
        <v>239</v>
      </c>
      <c r="P14" s="165"/>
      <c r="Q14" s="189" t="s">
        <v>350</v>
      </c>
      <c r="R14" s="17"/>
      <c r="S14" s="18"/>
      <c r="T14" s="25"/>
      <c r="U14" s="191"/>
    </row>
    <row r="15">
      <c r="A15" s="168"/>
      <c r="B15" s="157" t="s">
        <v>351</v>
      </c>
      <c r="C15" s="215">
        <v>49.99</v>
      </c>
      <c r="D15" s="216">
        <v>7.0</v>
      </c>
      <c r="E15" s="160">
        <f t="shared" si="7"/>
        <v>349.93</v>
      </c>
      <c r="F15" s="179"/>
      <c r="G15" s="193"/>
      <c r="H15" s="178" t="s">
        <v>344</v>
      </c>
      <c r="I15" s="178">
        <f t="shared" ref="I15:I21" si="10">K15+L15+M15+N15+O15</f>
        <v>0</v>
      </c>
      <c r="J15" s="179">
        <f t="shared" ref="J15:J21" si="11">I15*13</f>
        <v>0</v>
      </c>
      <c r="K15" s="178"/>
      <c r="L15" s="178"/>
      <c r="M15" s="178"/>
      <c r="N15" s="178"/>
      <c r="O15" s="178"/>
      <c r="P15" s="165"/>
      <c r="Q15" s="189" t="s">
        <v>263</v>
      </c>
      <c r="R15" s="17"/>
      <c r="S15" s="18"/>
      <c r="T15" s="25"/>
      <c r="U15" s="191"/>
    </row>
    <row r="16">
      <c r="A16" s="168"/>
      <c r="B16" s="169" t="s">
        <v>297</v>
      </c>
      <c r="C16" s="158">
        <v>80.0</v>
      </c>
      <c r="D16" s="216">
        <v>1.0</v>
      </c>
      <c r="E16" s="160">
        <f t="shared" si="7"/>
        <v>80</v>
      </c>
      <c r="F16" s="179"/>
      <c r="G16" s="193"/>
      <c r="H16" s="178" t="s">
        <v>273</v>
      </c>
      <c r="I16" s="178">
        <f t="shared" si="10"/>
        <v>0</v>
      </c>
      <c r="J16" s="179">
        <f t="shared" si="11"/>
        <v>0</v>
      </c>
      <c r="K16" s="178"/>
      <c r="L16" s="178"/>
      <c r="M16" s="178"/>
      <c r="N16" s="178"/>
      <c r="O16" s="178"/>
      <c r="P16" s="165"/>
      <c r="Q16" s="189" t="s">
        <v>352</v>
      </c>
      <c r="R16" s="17"/>
      <c r="S16" s="18"/>
      <c r="T16" s="25"/>
      <c r="U16" s="191"/>
    </row>
    <row r="17">
      <c r="A17" s="168"/>
      <c r="B17" s="169" t="s">
        <v>298</v>
      </c>
      <c r="C17" s="158">
        <v>1.75</v>
      </c>
      <c r="D17" s="216">
        <v>45.0</v>
      </c>
      <c r="E17" s="160">
        <f t="shared" si="7"/>
        <v>78.75</v>
      </c>
      <c r="F17" s="179"/>
      <c r="G17" s="193"/>
      <c r="H17" s="178" t="s">
        <v>242</v>
      </c>
      <c r="I17" s="178">
        <f t="shared" si="10"/>
        <v>0</v>
      </c>
      <c r="J17" s="179">
        <f t="shared" si="11"/>
        <v>0</v>
      </c>
      <c r="K17" s="178"/>
      <c r="L17" s="178"/>
      <c r="N17" s="178"/>
      <c r="O17" s="178"/>
      <c r="P17" s="165"/>
      <c r="Q17" s="189" t="s">
        <v>265</v>
      </c>
      <c r="R17" s="17"/>
      <c r="S17" s="18"/>
      <c r="T17" s="161"/>
      <c r="U17" s="176"/>
    </row>
    <row r="18">
      <c r="A18" s="168"/>
      <c r="B18" s="157" t="s">
        <v>353</v>
      </c>
      <c r="C18" s="215">
        <v>200.0</v>
      </c>
      <c r="D18" s="216">
        <v>1.0</v>
      </c>
      <c r="E18" s="160">
        <f t="shared" si="7"/>
        <v>200</v>
      </c>
      <c r="F18" s="179"/>
      <c r="G18" s="193"/>
      <c r="H18" s="178" t="s">
        <v>345</v>
      </c>
      <c r="I18" s="178">
        <f t="shared" si="10"/>
        <v>0</v>
      </c>
      <c r="J18" s="179">
        <f t="shared" si="11"/>
        <v>0</v>
      </c>
      <c r="K18" s="178"/>
      <c r="L18" s="178"/>
      <c r="M18" s="178"/>
      <c r="N18" s="178"/>
      <c r="O18" s="178"/>
      <c r="P18" s="165"/>
      <c r="Q18" s="189" t="s">
        <v>354</v>
      </c>
      <c r="R18" s="17"/>
      <c r="S18" s="18"/>
      <c r="T18" s="161"/>
      <c r="U18" s="176"/>
    </row>
    <row r="19">
      <c r="A19" s="168"/>
      <c r="B19" s="169" t="s">
        <v>299</v>
      </c>
      <c r="C19" s="158">
        <v>129.99</v>
      </c>
      <c r="D19" s="216">
        <v>1.0</v>
      </c>
      <c r="E19" s="160">
        <f t="shared" si="7"/>
        <v>129.99</v>
      </c>
      <c r="F19" s="179"/>
      <c r="G19" s="193"/>
      <c r="H19" s="178" t="s">
        <v>248</v>
      </c>
      <c r="I19" s="178">
        <f t="shared" si="10"/>
        <v>0</v>
      </c>
      <c r="J19" s="179">
        <f t="shared" si="11"/>
        <v>0</v>
      </c>
      <c r="K19" s="178"/>
      <c r="L19" s="178"/>
      <c r="M19" s="178"/>
      <c r="N19" s="178"/>
      <c r="O19" s="178"/>
      <c r="P19" s="165"/>
      <c r="Q19" s="189" t="s">
        <v>267</v>
      </c>
      <c r="R19" s="17"/>
      <c r="S19" s="18"/>
      <c r="T19" s="161"/>
      <c r="U19" s="176"/>
    </row>
    <row r="20">
      <c r="A20" s="168"/>
      <c r="B20" s="169" t="s">
        <v>300</v>
      </c>
      <c r="C20" s="158">
        <v>89.99</v>
      </c>
      <c r="D20" s="216">
        <v>1.0</v>
      </c>
      <c r="E20" s="160">
        <f t="shared" si="7"/>
        <v>89.99</v>
      </c>
      <c r="F20" s="179"/>
      <c r="G20" s="193"/>
      <c r="H20" s="178" t="s">
        <v>348</v>
      </c>
      <c r="I20" s="178">
        <f t="shared" si="10"/>
        <v>0</v>
      </c>
      <c r="J20" s="179">
        <f t="shared" si="11"/>
        <v>0</v>
      </c>
      <c r="K20" s="178"/>
      <c r="L20" s="178"/>
      <c r="M20" s="178"/>
      <c r="N20" s="178"/>
      <c r="O20" s="178"/>
      <c r="P20" s="165"/>
      <c r="Q20" s="189" t="s">
        <v>355</v>
      </c>
      <c r="R20" s="17"/>
      <c r="S20" s="18"/>
      <c r="T20" s="161"/>
      <c r="U20" s="176"/>
    </row>
    <row r="21">
      <c r="A21" s="168"/>
      <c r="B21" s="169" t="s">
        <v>301</v>
      </c>
      <c r="C21" s="158">
        <v>184.99</v>
      </c>
      <c r="D21" s="216">
        <v>1.0</v>
      </c>
      <c r="E21" s="160">
        <f t="shared" si="7"/>
        <v>184.99</v>
      </c>
      <c r="F21" s="237">
        <v>126.24</v>
      </c>
      <c r="G21" s="193"/>
      <c r="H21" s="183" t="s">
        <v>251</v>
      </c>
      <c r="I21" s="178">
        <f t="shared" si="10"/>
        <v>0</v>
      </c>
      <c r="J21" s="179">
        <f t="shared" si="11"/>
        <v>0</v>
      </c>
      <c r="K21" s="178"/>
      <c r="L21" s="178"/>
      <c r="M21" s="178"/>
      <c r="N21" s="178"/>
      <c r="O21" s="178"/>
      <c r="P21" s="165"/>
      <c r="Q21" s="196" t="s">
        <v>269</v>
      </c>
      <c r="R21" s="17"/>
      <c r="S21" s="18"/>
      <c r="T21" s="161"/>
      <c r="U21" s="176"/>
    </row>
    <row r="22">
      <c r="A22" s="168"/>
      <c r="B22" s="169" t="s">
        <v>302</v>
      </c>
      <c r="C22" s="158">
        <v>75.0</v>
      </c>
      <c r="D22" s="216">
        <v>1.0</v>
      </c>
      <c r="E22" s="160">
        <f t="shared" si="7"/>
        <v>75</v>
      </c>
      <c r="F22" s="179"/>
      <c r="G22" s="193"/>
      <c r="H22" s="163" t="str">
        <f>HYPERLINK("https://docs.google.com/spreadsheets/d/1gcwweWNqUzTh07cmLfkMnNgM1BihIhXjjBRkb95hZVA/edit?usp=sharing","Time Sheets")</f>
        <v>Time Sheets</v>
      </c>
      <c r="I22" s="164" t="s">
        <v>254</v>
      </c>
      <c r="J22" s="17"/>
      <c r="K22" s="17"/>
      <c r="L22" s="17"/>
      <c r="M22" s="17"/>
      <c r="N22" s="17"/>
      <c r="O22" s="18"/>
      <c r="P22" s="165"/>
      <c r="Q22" s="196" t="s">
        <v>356</v>
      </c>
      <c r="R22" s="17"/>
      <c r="S22" s="18"/>
      <c r="T22" s="161"/>
      <c r="U22" s="176"/>
    </row>
    <row r="23">
      <c r="A23" s="168"/>
      <c r="B23" s="169" t="s">
        <v>303</v>
      </c>
      <c r="C23" s="215">
        <v>1000.0</v>
      </c>
      <c r="D23" s="216">
        <v>1.0</v>
      </c>
      <c r="E23" s="160">
        <f t="shared" si="7"/>
        <v>1000</v>
      </c>
      <c r="F23" s="237">
        <v>491.01</v>
      </c>
      <c r="G23" s="193"/>
      <c r="H23" s="171" t="s">
        <v>232</v>
      </c>
      <c r="I23" s="172" t="s">
        <v>233</v>
      </c>
      <c r="J23" s="173" t="s">
        <v>234</v>
      </c>
      <c r="K23" s="172" t="s">
        <v>235</v>
      </c>
      <c r="L23" s="172" t="s">
        <v>236</v>
      </c>
      <c r="M23" s="172" t="s">
        <v>237</v>
      </c>
      <c r="N23" s="172" t="s">
        <v>238</v>
      </c>
      <c r="O23" s="172" t="s">
        <v>239</v>
      </c>
      <c r="P23" s="165"/>
      <c r="Q23" s="196" t="s">
        <v>271</v>
      </c>
      <c r="R23" s="17"/>
      <c r="S23" s="18"/>
      <c r="T23" s="161"/>
      <c r="U23" s="176"/>
    </row>
    <row r="24">
      <c r="A24" s="168"/>
      <c r="B24" s="169" t="s">
        <v>304</v>
      </c>
      <c r="C24" s="158">
        <v>279.0</v>
      </c>
      <c r="D24" s="216">
        <v>1.0</v>
      </c>
      <c r="E24" s="160">
        <f t="shared" si="7"/>
        <v>279</v>
      </c>
      <c r="F24" s="179"/>
      <c r="G24" s="193"/>
      <c r="H24" s="178" t="s">
        <v>344</v>
      </c>
      <c r="I24" s="178">
        <f t="shared" ref="I24:I30" si="12">K24+L24+M24+N24+O24</f>
        <v>0</v>
      </c>
      <c r="J24" s="179">
        <f t="shared" ref="J24:J30" si="13">I24*13</f>
        <v>0</v>
      </c>
      <c r="K24" s="178"/>
      <c r="L24" s="178"/>
      <c r="M24" s="178"/>
      <c r="N24" s="178"/>
      <c r="O24" s="178"/>
      <c r="P24" s="165"/>
      <c r="Q24" s="196" t="s">
        <v>357</v>
      </c>
      <c r="R24" s="17"/>
      <c r="S24" s="18"/>
      <c r="T24" s="161"/>
      <c r="U24" s="176"/>
    </row>
    <row r="25">
      <c r="A25" s="168"/>
      <c r="B25" s="169" t="s">
        <v>305</v>
      </c>
      <c r="C25" s="158">
        <v>750.0</v>
      </c>
      <c r="D25" s="216">
        <v>1.0</v>
      </c>
      <c r="E25" s="160">
        <f t="shared" si="7"/>
        <v>750</v>
      </c>
      <c r="F25" s="179"/>
      <c r="G25" s="193"/>
      <c r="H25" s="178" t="s">
        <v>273</v>
      </c>
      <c r="I25" s="178">
        <f t="shared" si="12"/>
        <v>0</v>
      </c>
      <c r="J25" s="179">
        <f t="shared" si="13"/>
        <v>0</v>
      </c>
      <c r="K25" s="178"/>
      <c r="L25" s="178"/>
      <c r="M25" s="178"/>
      <c r="N25" s="178"/>
      <c r="O25" s="178"/>
      <c r="P25" s="165"/>
      <c r="Q25" s="199" t="s">
        <v>274</v>
      </c>
      <c r="R25" s="17"/>
      <c r="S25" s="17"/>
      <c r="T25" s="18"/>
      <c r="U25" s="202"/>
    </row>
    <row r="26">
      <c r="A26" s="168"/>
      <c r="B26" s="169" t="s">
        <v>306</v>
      </c>
      <c r="C26" s="158">
        <v>100.0</v>
      </c>
      <c r="D26" s="216">
        <v>1.0</v>
      </c>
      <c r="E26" s="160">
        <f t="shared" si="7"/>
        <v>100</v>
      </c>
      <c r="F26" s="179"/>
      <c r="G26" s="193"/>
      <c r="H26" s="178" t="s">
        <v>242</v>
      </c>
      <c r="I26" s="178">
        <f t="shared" si="12"/>
        <v>0</v>
      </c>
      <c r="J26" s="179">
        <f t="shared" si="13"/>
        <v>0</v>
      </c>
      <c r="K26" s="178"/>
      <c r="L26" s="178"/>
      <c r="N26" s="178"/>
      <c r="O26" s="178"/>
      <c r="P26" s="165"/>
      <c r="Q26" s="200" t="s">
        <v>276</v>
      </c>
      <c r="R26" s="17"/>
      <c r="S26" s="17"/>
      <c r="T26" s="18"/>
      <c r="U26" s="203"/>
    </row>
    <row r="27">
      <c r="A27" s="168"/>
      <c r="B27" s="169" t="s">
        <v>307</v>
      </c>
      <c r="C27" s="158">
        <v>100.0</v>
      </c>
      <c r="D27" s="216">
        <v>1.0</v>
      </c>
      <c r="E27" s="160">
        <f t="shared" si="7"/>
        <v>100</v>
      </c>
      <c r="F27" s="179"/>
      <c r="G27" s="193"/>
      <c r="H27" s="178" t="s">
        <v>345</v>
      </c>
      <c r="I27" s="178">
        <f t="shared" si="12"/>
        <v>0</v>
      </c>
      <c r="J27" s="179">
        <f t="shared" si="13"/>
        <v>0</v>
      </c>
      <c r="K27" s="178"/>
      <c r="L27" s="178"/>
      <c r="M27" s="178"/>
      <c r="N27" s="178"/>
      <c r="O27" s="178"/>
      <c r="P27" s="165"/>
      <c r="Q27" s="201"/>
      <c r="R27" s="17"/>
      <c r="S27" s="17"/>
      <c r="T27" s="18"/>
      <c r="U27" s="191"/>
    </row>
    <row r="28">
      <c r="A28" s="168"/>
      <c r="B28" s="169" t="s">
        <v>308</v>
      </c>
      <c r="C28" s="158">
        <v>300.0</v>
      </c>
      <c r="D28" s="216">
        <v>1.0</v>
      </c>
      <c r="E28" s="160">
        <f t="shared" si="7"/>
        <v>300</v>
      </c>
      <c r="F28" s="179"/>
      <c r="G28" s="193"/>
      <c r="H28" s="178" t="s">
        <v>248</v>
      </c>
      <c r="I28" s="178">
        <f t="shared" si="12"/>
        <v>0</v>
      </c>
      <c r="J28" s="179">
        <f t="shared" si="13"/>
        <v>0</v>
      </c>
      <c r="K28" s="178"/>
      <c r="L28" s="178"/>
      <c r="M28" s="178"/>
      <c r="N28" s="178"/>
      <c r="O28" s="178"/>
      <c r="P28" s="165"/>
      <c r="Q28" s="201"/>
      <c r="R28" s="17"/>
      <c r="S28" s="17"/>
      <c r="T28" s="18"/>
      <c r="U28" s="191"/>
    </row>
    <row r="29">
      <c r="A29" s="168"/>
      <c r="B29" s="169" t="s">
        <v>309</v>
      </c>
      <c r="C29" s="158">
        <v>250.0</v>
      </c>
      <c r="D29" s="216">
        <v>1.0</v>
      </c>
      <c r="E29" s="160">
        <f t="shared" si="7"/>
        <v>250</v>
      </c>
      <c r="F29" s="179"/>
      <c r="G29" s="193"/>
      <c r="H29" s="178" t="s">
        <v>348</v>
      </c>
      <c r="I29" s="178">
        <f t="shared" si="12"/>
        <v>0</v>
      </c>
      <c r="J29" s="179">
        <f t="shared" si="13"/>
        <v>0</v>
      </c>
      <c r="K29" s="178"/>
      <c r="L29" s="178"/>
      <c r="M29" s="178"/>
      <c r="N29" s="178"/>
      <c r="O29" s="178"/>
      <c r="P29" s="165"/>
      <c r="Q29" s="201"/>
      <c r="R29" s="17"/>
      <c r="S29" s="17"/>
      <c r="T29" s="18"/>
      <c r="U29" s="191"/>
    </row>
    <row r="30">
      <c r="A30" s="168"/>
      <c r="B30" s="157" t="s">
        <v>358</v>
      </c>
      <c r="C30" s="158">
        <v>250.0</v>
      </c>
      <c r="D30" s="216">
        <v>1.0</v>
      </c>
      <c r="E30" s="160">
        <f t="shared" si="7"/>
        <v>250</v>
      </c>
      <c r="F30" s="237">
        <v>277.85</v>
      </c>
      <c r="G30" s="193"/>
      <c r="H30" s="183" t="s">
        <v>251</v>
      </c>
      <c r="I30" s="178">
        <f t="shared" si="12"/>
        <v>0</v>
      </c>
      <c r="J30" s="179">
        <f t="shared" si="13"/>
        <v>0</v>
      </c>
      <c r="K30" s="178"/>
      <c r="L30" s="178"/>
      <c r="M30" s="178"/>
      <c r="N30" s="178"/>
      <c r="O30" s="178"/>
      <c r="P30" s="165"/>
      <c r="Q30" s="201"/>
      <c r="R30" s="17"/>
      <c r="S30" s="17"/>
      <c r="T30" s="18"/>
      <c r="U30" s="191"/>
    </row>
    <row r="31">
      <c r="A31" s="168"/>
      <c r="B31" s="169" t="s">
        <v>311</v>
      </c>
      <c r="C31" s="158">
        <v>515.62</v>
      </c>
      <c r="D31" s="216">
        <v>3.0</v>
      </c>
      <c r="E31" s="160">
        <f t="shared" si="7"/>
        <v>1546.86</v>
      </c>
      <c r="F31" s="179"/>
      <c r="G31" s="193"/>
      <c r="H31" s="163" t="str">
        <f>HYPERLINK("https://docs.google.com/spreadsheets/d/1gcwweWNqUzTh07cmLfkMnNgM1BihIhXjjBRkb95hZVA/edit?usp=sharing","Time Sheets")</f>
        <v>Time Sheets</v>
      </c>
      <c r="I31" s="164" t="s">
        <v>254</v>
      </c>
      <c r="J31" s="17"/>
      <c r="K31" s="17"/>
      <c r="L31" s="17"/>
      <c r="M31" s="17"/>
      <c r="N31" s="17"/>
      <c r="O31" s="18"/>
      <c r="P31" s="165"/>
      <c r="Q31" s="201"/>
      <c r="R31" s="17"/>
      <c r="S31" s="17"/>
      <c r="T31" s="18"/>
      <c r="U31" s="191"/>
    </row>
    <row r="32">
      <c r="A32" s="168"/>
      <c r="B32" s="169" t="s">
        <v>312</v>
      </c>
      <c r="C32" s="215">
        <v>100.0</v>
      </c>
      <c r="D32" s="216">
        <v>8.0</v>
      </c>
      <c r="E32" s="160">
        <f t="shared" si="7"/>
        <v>800</v>
      </c>
      <c r="F32" s="179"/>
      <c r="G32" s="193"/>
      <c r="H32" s="171" t="s">
        <v>232</v>
      </c>
      <c r="I32" s="172" t="s">
        <v>233</v>
      </c>
      <c r="J32" s="173" t="s">
        <v>234</v>
      </c>
      <c r="K32" s="172" t="s">
        <v>235</v>
      </c>
      <c r="L32" s="172" t="s">
        <v>236</v>
      </c>
      <c r="M32" s="172" t="s">
        <v>237</v>
      </c>
      <c r="N32" s="172" t="s">
        <v>238</v>
      </c>
      <c r="O32" s="172" t="s">
        <v>239</v>
      </c>
      <c r="P32" s="165"/>
      <c r="Q32" s="201"/>
      <c r="R32" s="17"/>
      <c r="S32" s="17"/>
      <c r="T32" s="18"/>
      <c r="U32" s="191"/>
    </row>
    <row r="33">
      <c r="A33" s="168"/>
      <c r="B33" s="169" t="s">
        <v>318</v>
      </c>
      <c r="C33" s="158">
        <v>30.0</v>
      </c>
      <c r="D33" s="216">
        <v>14.0</v>
      </c>
      <c r="E33" s="160">
        <f t="shared" si="7"/>
        <v>420</v>
      </c>
      <c r="F33" s="179"/>
      <c r="G33" s="193"/>
      <c r="H33" s="178" t="s">
        <v>344</v>
      </c>
      <c r="I33" s="178">
        <f t="shared" ref="I33:I39" si="14">K33+L33+M33+N33+O33</f>
        <v>0</v>
      </c>
      <c r="J33" s="179">
        <f t="shared" ref="J33:J39" si="15">I33*13</f>
        <v>0</v>
      </c>
      <c r="K33" s="178"/>
      <c r="L33" s="178"/>
      <c r="M33" s="178"/>
      <c r="N33" s="178"/>
      <c r="O33" s="178"/>
      <c r="P33" s="165"/>
      <c r="Q33" s="201"/>
      <c r="R33" s="17"/>
      <c r="S33" s="17"/>
      <c r="T33" s="18"/>
      <c r="U33" s="191"/>
    </row>
    <row r="34">
      <c r="A34" s="168"/>
      <c r="B34" s="157" t="s">
        <v>359</v>
      </c>
      <c r="C34" s="160"/>
      <c r="D34" s="178"/>
      <c r="E34" s="160"/>
      <c r="F34" s="237">
        <v>1389.86</v>
      </c>
      <c r="G34" s="193"/>
      <c r="H34" s="178" t="s">
        <v>273</v>
      </c>
      <c r="I34" s="178">
        <f t="shared" si="14"/>
        <v>0</v>
      </c>
      <c r="J34" s="179">
        <f t="shared" si="15"/>
        <v>0</v>
      </c>
      <c r="K34" s="178"/>
      <c r="L34" s="178"/>
      <c r="M34" s="178"/>
      <c r="N34" s="178"/>
      <c r="O34" s="178"/>
      <c r="P34" s="165"/>
      <c r="Q34" s="201"/>
      <c r="R34" s="17"/>
      <c r="S34" s="17"/>
      <c r="T34" s="18"/>
      <c r="U34" s="191"/>
    </row>
    <row r="35">
      <c r="A35" s="168"/>
      <c r="B35" s="157" t="s">
        <v>360</v>
      </c>
      <c r="C35" s="160"/>
      <c r="D35" s="178"/>
      <c r="E35" s="160"/>
      <c r="F35" s="237">
        <v>364.34</v>
      </c>
      <c r="G35" s="193"/>
      <c r="H35" s="178" t="s">
        <v>242</v>
      </c>
      <c r="I35" s="178">
        <f t="shared" si="14"/>
        <v>0</v>
      </c>
      <c r="J35" s="179">
        <f t="shared" si="15"/>
        <v>0</v>
      </c>
      <c r="K35" s="178"/>
      <c r="L35" s="178"/>
      <c r="N35" s="178"/>
      <c r="O35" s="178"/>
      <c r="P35" s="165"/>
      <c r="Q35" s="201"/>
      <c r="R35" s="17"/>
      <c r="S35" s="17"/>
      <c r="T35" s="18"/>
      <c r="U35" s="191"/>
    </row>
    <row r="36">
      <c r="A36" s="168"/>
      <c r="B36" s="238" t="s">
        <v>333</v>
      </c>
      <c r="C36" s="239">
        <v>150.0</v>
      </c>
      <c r="D36" s="240">
        <v>0.0</v>
      </c>
      <c r="E36" s="239"/>
      <c r="F36" s="241">
        <v>526.0</v>
      </c>
      <c r="G36" s="193"/>
      <c r="H36" s="178" t="s">
        <v>345</v>
      </c>
      <c r="I36" s="178">
        <f t="shared" si="14"/>
        <v>0</v>
      </c>
      <c r="J36" s="179">
        <f t="shared" si="15"/>
        <v>0</v>
      </c>
      <c r="K36" s="178"/>
      <c r="L36" s="178"/>
      <c r="M36" s="178"/>
      <c r="N36" s="178"/>
      <c r="O36" s="178"/>
      <c r="P36" s="165"/>
      <c r="Q36" s="201"/>
      <c r="R36" s="17"/>
      <c r="S36" s="17"/>
      <c r="T36" s="18"/>
      <c r="U36" s="191"/>
    </row>
    <row r="37">
      <c r="A37" s="168"/>
      <c r="B37" s="207" t="s">
        <v>319</v>
      </c>
      <c r="C37" s="17"/>
      <c r="D37" s="18"/>
      <c r="E37" s="208">
        <f t="shared" ref="E37:F37" si="16">SUM(E3:E36)</f>
        <v>9764.12</v>
      </c>
      <c r="F37" s="208">
        <f t="shared" si="16"/>
        <v>3847.69</v>
      </c>
      <c r="G37" s="193"/>
      <c r="H37" s="178" t="s">
        <v>248</v>
      </c>
      <c r="I37" s="178">
        <f t="shared" si="14"/>
        <v>0</v>
      </c>
      <c r="J37" s="179">
        <f t="shared" si="15"/>
        <v>0</v>
      </c>
      <c r="K37" s="178"/>
      <c r="L37" s="178"/>
      <c r="M37" s="178"/>
      <c r="N37" s="178"/>
      <c r="O37" s="178"/>
      <c r="P37" s="165"/>
      <c r="Q37" s="201"/>
      <c r="R37" s="17"/>
      <c r="S37" s="17"/>
      <c r="T37" s="18"/>
      <c r="U37" s="191"/>
    </row>
    <row r="38">
      <c r="A38" s="168"/>
      <c r="B38" s="210" t="s">
        <v>320</v>
      </c>
      <c r="C38" s="17"/>
      <c r="D38" s="18"/>
      <c r="E38" s="211">
        <f>product(E37,1.056)</f>
        <v>10310.91072</v>
      </c>
      <c r="F38" s="211">
        <v>0.0</v>
      </c>
      <c r="G38" s="193"/>
      <c r="H38" s="178" t="s">
        <v>348</v>
      </c>
      <c r="I38" s="178">
        <f t="shared" si="14"/>
        <v>0</v>
      </c>
      <c r="J38" s="179">
        <f t="shared" si="15"/>
        <v>0</v>
      </c>
      <c r="K38" s="178"/>
      <c r="L38" s="178"/>
      <c r="M38" s="178"/>
      <c r="N38" s="178"/>
      <c r="O38" s="178"/>
      <c r="P38" s="165"/>
      <c r="Q38" s="201"/>
      <c r="R38" s="17"/>
      <c r="S38" s="17"/>
      <c r="T38" s="18"/>
      <c r="U38" s="191"/>
    </row>
    <row r="39">
      <c r="A39" s="168"/>
      <c r="B39" s="169" t="s">
        <v>321</v>
      </c>
      <c r="C39" s="179"/>
      <c r="D39" s="178"/>
      <c r="E39" s="213">
        <v>5500.0</v>
      </c>
      <c r="F39" s="237">
        <v>4366.3</v>
      </c>
      <c r="G39" s="193"/>
      <c r="H39" s="183" t="s">
        <v>251</v>
      </c>
      <c r="I39" s="178">
        <f t="shared" si="14"/>
        <v>0</v>
      </c>
      <c r="J39" s="179">
        <f t="shared" si="15"/>
        <v>0</v>
      </c>
      <c r="K39" s="178"/>
      <c r="L39" s="178"/>
      <c r="M39" s="178"/>
      <c r="N39" s="178"/>
      <c r="O39" s="178"/>
      <c r="P39" s="165"/>
      <c r="Q39" s="201"/>
      <c r="R39" s="17"/>
      <c r="S39" s="17"/>
      <c r="T39" s="18"/>
      <c r="U39" s="191"/>
    </row>
    <row r="40">
      <c r="A40" s="168"/>
      <c r="B40" s="169" t="s">
        <v>322</v>
      </c>
      <c r="C40" s="179"/>
      <c r="D40" s="178"/>
      <c r="E40" s="213">
        <v>3500.0</v>
      </c>
      <c r="F40" s="179"/>
      <c r="G40" s="193"/>
      <c r="H40" s="163" t="str">
        <f>HYPERLINK("https://docs.google.com/spreadsheets/d/1gcwweWNqUzTh07cmLfkMnNgM1BihIhXjjBRkb95hZVA/edit?usp=sharing","Time Sheets")</f>
        <v>Time Sheets</v>
      </c>
      <c r="I40" s="164" t="s">
        <v>254</v>
      </c>
      <c r="J40" s="17"/>
      <c r="K40" s="17"/>
      <c r="L40" s="17"/>
      <c r="M40" s="17"/>
      <c r="N40" s="17"/>
      <c r="O40" s="18"/>
      <c r="P40" s="165"/>
      <c r="Q40" s="201"/>
      <c r="R40" s="17"/>
      <c r="S40" s="17"/>
      <c r="T40" s="18"/>
      <c r="U40" s="191"/>
    </row>
    <row r="41">
      <c r="A41" s="168"/>
      <c r="B41" s="169" t="s">
        <v>323</v>
      </c>
      <c r="C41" s="179"/>
      <c r="D41" s="178"/>
      <c r="E41" s="213">
        <v>3000.0</v>
      </c>
      <c r="F41" s="237">
        <v>3180.0</v>
      </c>
      <c r="G41" s="193"/>
      <c r="H41" s="171" t="s">
        <v>232</v>
      </c>
      <c r="I41" s="172" t="s">
        <v>233</v>
      </c>
      <c r="J41" s="173" t="s">
        <v>234</v>
      </c>
      <c r="K41" s="172" t="s">
        <v>235</v>
      </c>
      <c r="L41" s="172" t="s">
        <v>236</v>
      </c>
      <c r="M41" s="172" t="s">
        <v>237</v>
      </c>
      <c r="N41" s="172" t="s">
        <v>238</v>
      </c>
      <c r="O41" s="172" t="s">
        <v>239</v>
      </c>
      <c r="P41" s="165"/>
      <c r="Q41" s="201"/>
      <c r="R41" s="17"/>
      <c r="S41" s="17"/>
      <c r="T41" s="18"/>
      <c r="U41" s="191"/>
    </row>
    <row r="42">
      <c r="A42" s="168"/>
      <c r="B42" s="169" t="s">
        <v>324</v>
      </c>
      <c r="C42" s="179"/>
      <c r="D42" s="178"/>
      <c r="E42" s="213">
        <v>5000.0</v>
      </c>
      <c r="F42" s="237">
        <v>5961.0</v>
      </c>
      <c r="G42" s="193"/>
      <c r="H42" s="178" t="s">
        <v>344</v>
      </c>
      <c r="I42" s="178">
        <f t="shared" ref="I42:I48" si="17">K42+L42+M42+N42+O42</f>
        <v>0</v>
      </c>
      <c r="J42" s="179">
        <f t="shared" ref="J42:J48" si="18">I42*13</f>
        <v>0</v>
      </c>
      <c r="K42" s="178"/>
      <c r="L42" s="178"/>
      <c r="M42" s="178"/>
      <c r="N42" s="178"/>
      <c r="O42" s="178"/>
      <c r="P42" s="165"/>
      <c r="Q42" s="201"/>
      <c r="R42" s="17"/>
      <c r="S42" s="17"/>
      <c r="T42" s="18"/>
      <c r="U42" s="191"/>
    </row>
    <row r="43">
      <c r="A43" s="168"/>
      <c r="B43" s="169" t="s">
        <v>325</v>
      </c>
      <c r="C43" s="179"/>
      <c r="D43" s="178"/>
      <c r="E43" s="213">
        <v>9000.0</v>
      </c>
      <c r="F43" s="179"/>
      <c r="G43" s="193"/>
      <c r="H43" s="178" t="s">
        <v>273</v>
      </c>
      <c r="I43" s="178">
        <f t="shared" si="17"/>
        <v>0</v>
      </c>
      <c r="J43" s="179">
        <f t="shared" si="18"/>
        <v>0</v>
      </c>
      <c r="K43" s="178"/>
      <c r="L43" s="178"/>
      <c r="M43" s="178"/>
      <c r="N43" s="178"/>
      <c r="O43" s="178"/>
      <c r="P43" s="165"/>
      <c r="Q43" s="204" t="s">
        <v>294</v>
      </c>
      <c r="R43" s="17"/>
      <c r="S43" s="17"/>
      <c r="T43" s="18"/>
      <c r="U43" s="205"/>
    </row>
    <row r="44">
      <c r="A44" s="168"/>
      <c r="B44" s="169" t="s">
        <v>326</v>
      </c>
      <c r="C44" s="179"/>
      <c r="D44" s="178"/>
      <c r="E44" s="213">
        <v>2000.0</v>
      </c>
      <c r="F44" s="179"/>
      <c r="G44" s="193"/>
      <c r="H44" s="178" t="s">
        <v>242</v>
      </c>
      <c r="I44" s="178">
        <f t="shared" si="17"/>
        <v>0</v>
      </c>
      <c r="J44" s="179">
        <f t="shared" si="18"/>
        <v>0</v>
      </c>
      <c r="K44" s="178"/>
      <c r="L44" s="178"/>
      <c r="N44" s="178"/>
      <c r="O44" s="178"/>
      <c r="P44" s="165"/>
      <c r="Q44" s="201"/>
      <c r="R44" s="17"/>
      <c r="S44" s="17"/>
      <c r="T44" s="18"/>
      <c r="U44" s="191"/>
    </row>
    <row r="45">
      <c r="A45" s="168"/>
      <c r="B45" s="169" t="s">
        <v>328</v>
      </c>
      <c r="C45" s="179"/>
      <c r="D45" s="178"/>
      <c r="E45" s="213">
        <v>900.0</v>
      </c>
      <c r="F45" s="179"/>
      <c r="G45" s="193"/>
      <c r="H45" s="178" t="s">
        <v>345</v>
      </c>
      <c r="I45" s="178">
        <f t="shared" si="17"/>
        <v>0</v>
      </c>
      <c r="J45" s="179">
        <f t="shared" si="18"/>
        <v>0</v>
      </c>
      <c r="K45" s="178"/>
      <c r="L45" s="178"/>
      <c r="M45" s="178"/>
      <c r="N45" s="178"/>
      <c r="O45" s="178"/>
      <c r="P45" s="165"/>
      <c r="Q45" s="201"/>
      <c r="R45" s="17"/>
      <c r="S45" s="17"/>
      <c r="T45" s="18"/>
      <c r="U45" s="191"/>
    </row>
    <row r="46">
      <c r="A46" s="168"/>
      <c r="B46" s="169" t="s">
        <v>329</v>
      </c>
      <c r="C46" s="160"/>
      <c r="D46" s="178"/>
      <c r="E46" s="213">
        <v>450.0</v>
      </c>
      <c r="F46" s="237">
        <v>430.0</v>
      </c>
      <c r="G46" s="193"/>
      <c r="H46" s="178" t="s">
        <v>248</v>
      </c>
      <c r="I46" s="178">
        <f t="shared" si="17"/>
        <v>0</v>
      </c>
      <c r="J46" s="179">
        <f t="shared" si="18"/>
        <v>0</v>
      </c>
      <c r="K46" s="178"/>
      <c r="L46" s="178"/>
      <c r="M46" s="178"/>
      <c r="N46" s="178"/>
      <c r="O46" s="178"/>
      <c r="P46" s="165"/>
      <c r="Q46" s="201"/>
      <c r="R46" s="17"/>
      <c r="S46" s="17"/>
      <c r="T46" s="18"/>
      <c r="U46" s="191"/>
    </row>
    <row r="47">
      <c r="A47" s="168"/>
      <c r="B47" s="169" t="s">
        <v>330</v>
      </c>
      <c r="C47" s="179"/>
      <c r="D47" s="178"/>
      <c r="E47" s="160">
        <f>D47*C47</f>
        <v>0</v>
      </c>
      <c r="F47" s="237">
        <v>150.0</v>
      </c>
      <c r="G47" s="193"/>
      <c r="H47" s="178" t="s">
        <v>348</v>
      </c>
      <c r="I47" s="178">
        <f t="shared" si="17"/>
        <v>0</v>
      </c>
      <c r="J47" s="179">
        <f t="shared" si="18"/>
        <v>0</v>
      </c>
      <c r="K47" s="178"/>
      <c r="L47" s="178"/>
      <c r="M47" s="178"/>
      <c r="N47" s="178"/>
      <c r="O47" s="178"/>
      <c r="P47" s="165"/>
      <c r="Q47" s="201"/>
      <c r="R47" s="17"/>
      <c r="S47" s="17"/>
      <c r="T47" s="18"/>
      <c r="U47" s="191"/>
    </row>
    <row r="48">
      <c r="A48" s="168"/>
      <c r="B48" s="169" t="s">
        <v>332</v>
      </c>
      <c r="C48" s="179"/>
      <c r="D48" s="178"/>
      <c r="E48" s="213">
        <v>3000.0</v>
      </c>
      <c r="F48" s="179"/>
      <c r="G48" s="193"/>
      <c r="H48" s="183" t="s">
        <v>251</v>
      </c>
      <c r="I48" s="178">
        <f t="shared" si="17"/>
        <v>0</v>
      </c>
      <c r="J48" s="179">
        <f t="shared" si="18"/>
        <v>0</v>
      </c>
      <c r="K48" s="178"/>
      <c r="L48" s="178"/>
      <c r="M48" s="178"/>
      <c r="N48" s="178"/>
      <c r="O48" s="178"/>
      <c r="P48" s="165"/>
      <c r="Q48" s="201"/>
      <c r="R48" s="17"/>
      <c r="S48" s="17"/>
      <c r="T48" s="18"/>
      <c r="U48" s="191"/>
    </row>
    <row r="49">
      <c r="A49" s="168"/>
      <c r="B49" s="157" t="s">
        <v>361</v>
      </c>
      <c r="C49" s="160"/>
      <c r="D49" s="178"/>
      <c r="E49" s="213"/>
      <c r="F49" s="237">
        <v>500.0</v>
      </c>
      <c r="G49" s="193"/>
      <c r="H49" s="163" t="str">
        <f>HYPERLINK("https://docs.google.com/spreadsheets/d/1gcwweWNqUzTh07cmLfkMnNgM1BihIhXjjBRkb95hZVA/edit?usp=sharing","Time Sheets")</f>
        <v>Time Sheets</v>
      </c>
      <c r="I49" s="164" t="s">
        <v>254</v>
      </c>
      <c r="J49" s="17"/>
      <c r="K49" s="17"/>
      <c r="L49" s="17"/>
      <c r="M49" s="17"/>
      <c r="N49" s="17"/>
      <c r="O49" s="18"/>
      <c r="P49" s="165"/>
      <c r="Q49" s="201"/>
      <c r="R49" s="17"/>
      <c r="S49" s="17"/>
      <c r="T49" s="18"/>
      <c r="U49" s="191"/>
    </row>
    <row r="50">
      <c r="A50" s="168"/>
      <c r="B50" s="169" t="s">
        <v>334</v>
      </c>
      <c r="C50" s="160"/>
      <c r="D50" s="178"/>
      <c r="E50" s="213">
        <v>100.0</v>
      </c>
      <c r="F50" s="179"/>
      <c r="G50" s="165"/>
      <c r="H50" s="171" t="s">
        <v>232</v>
      </c>
      <c r="I50" s="172" t="s">
        <v>233</v>
      </c>
      <c r="J50" s="173" t="s">
        <v>234</v>
      </c>
      <c r="K50" s="172" t="s">
        <v>235</v>
      </c>
      <c r="L50" s="172" t="s">
        <v>236</v>
      </c>
      <c r="M50" s="172" t="s">
        <v>237</v>
      </c>
      <c r="N50" s="172" t="s">
        <v>238</v>
      </c>
      <c r="O50" s="172" t="s">
        <v>239</v>
      </c>
      <c r="P50" s="165"/>
      <c r="Q50" s="201"/>
      <c r="R50" s="17"/>
      <c r="S50" s="17"/>
      <c r="T50" s="18"/>
      <c r="U50" s="191"/>
    </row>
    <row r="51">
      <c r="A51" s="168"/>
      <c r="B51" s="157" t="s">
        <v>335</v>
      </c>
      <c r="C51" s="160"/>
      <c r="D51" s="178"/>
      <c r="E51" s="213">
        <v>100.0</v>
      </c>
      <c r="F51" s="179"/>
      <c r="G51" s="165"/>
      <c r="H51" s="178" t="s">
        <v>344</v>
      </c>
      <c r="I51" s="178">
        <f t="shared" ref="I51:I57" si="19">K51+L51+M51+N51+O51</f>
        <v>0</v>
      </c>
      <c r="J51" s="179">
        <f t="shared" ref="J51:J57" si="20">I51*13</f>
        <v>0</v>
      </c>
      <c r="K51" s="178"/>
      <c r="L51" s="178"/>
      <c r="M51" s="178"/>
      <c r="N51" s="178"/>
      <c r="O51" s="178"/>
      <c r="P51" s="165"/>
      <c r="Q51" s="201"/>
      <c r="R51" s="17"/>
      <c r="S51" s="17"/>
      <c r="T51" s="18"/>
      <c r="U51" s="191"/>
    </row>
    <row r="52">
      <c r="A52" s="168"/>
      <c r="B52" s="157" t="s">
        <v>336</v>
      </c>
      <c r="C52" s="158">
        <v>800.0</v>
      </c>
      <c r="D52" s="216">
        <v>11.0</v>
      </c>
      <c r="E52" s="160">
        <f>D52*C52</f>
        <v>8800</v>
      </c>
      <c r="F52" s="179"/>
      <c r="G52" s="165"/>
      <c r="H52" s="178" t="s">
        <v>273</v>
      </c>
      <c r="I52" s="178">
        <f t="shared" si="19"/>
        <v>0</v>
      </c>
      <c r="J52" s="179">
        <f t="shared" si="20"/>
        <v>0</v>
      </c>
      <c r="K52" s="178"/>
      <c r="L52" s="178"/>
      <c r="M52" s="178"/>
      <c r="N52" s="178"/>
      <c r="O52" s="178"/>
      <c r="P52" s="165"/>
      <c r="Q52" s="201"/>
      <c r="R52" s="17"/>
      <c r="S52" s="17"/>
      <c r="T52" s="18"/>
      <c r="U52" s="191"/>
    </row>
    <row r="53">
      <c r="A53" s="168"/>
      <c r="B53" s="217" t="s">
        <v>337</v>
      </c>
      <c r="C53" s="218"/>
      <c r="D53" s="219"/>
      <c r="E53" s="211">
        <f t="shared" ref="E53:F53" si="21">SUM(E39:E52)</f>
        <v>41350</v>
      </c>
      <c r="F53" s="220">
        <f t="shared" si="21"/>
        <v>14587.3</v>
      </c>
      <c r="G53" s="165"/>
      <c r="H53" s="178" t="s">
        <v>242</v>
      </c>
      <c r="I53" s="178">
        <f t="shared" si="19"/>
        <v>0</v>
      </c>
      <c r="J53" s="179">
        <f t="shared" si="20"/>
        <v>0</v>
      </c>
      <c r="K53" s="178"/>
      <c r="L53" s="178"/>
      <c r="N53" s="178"/>
      <c r="O53" s="178"/>
      <c r="P53" s="165"/>
      <c r="Q53" s="201"/>
      <c r="R53" s="17"/>
      <c r="S53" s="17"/>
      <c r="T53" s="18"/>
      <c r="U53" s="191"/>
    </row>
    <row r="54">
      <c r="A54" s="168"/>
      <c r="B54" s="222" t="s">
        <v>338</v>
      </c>
      <c r="C54" s="223"/>
      <c r="D54" s="224"/>
      <c r="E54" s="225">
        <f t="shared" ref="E54:F54" si="22">E53+E38</f>
        <v>51660.91072</v>
      </c>
      <c r="F54" s="225">
        <f t="shared" si="22"/>
        <v>14587.3</v>
      </c>
      <c r="G54" s="165"/>
      <c r="H54" s="178" t="s">
        <v>345</v>
      </c>
      <c r="I54" s="178">
        <f t="shared" si="19"/>
        <v>0</v>
      </c>
      <c r="J54" s="179">
        <f t="shared" si="20"/>
        <v>0</v>
      </c>
      <c r="K54" s="178"/>
      <c r="L54" s="178"/>
      <c r="M54" s="178"/>
      <c r="N54" s="178"/>
      <c r="O54" s="178"/>
      <c r="P54" s="165"/>
      <c r="Q54" s="201"/>
      <c r="R54" s="17"/>
      <c r="S54" s="17"/>
      <c r="T54" s="18"/>
      <c r="U54" s="191"/>
    </row>
    <row r="55">
      <c r="A55" s="168"/>
      <c r="B55" s="227" t="s">
        <v>362</v>
      </c>
      <c r="C55" s="228"/>
      <c r="D55" s="229"/>
      <c r="E55" s="230">
        <f t="shared" ref="E55:F55" si="23">E54*0.2</f>
        <v>10332.18214</v>
      </c>
      <c r="F55" s="230">
        <f t="shared" si="23"/>
        <v>2917.46</v>
      </c>
      <c r="G55" s="165"/>
      <c r="H55" s="178" t="s">
        <v>248</v>
      </c>
      <c r="I55" s="178">
        <f t="shared" si="19"/>
        <v>0</v>
      </c>
      <c r="J55" s="179">
        <f t="shared" si="20"/>
        <v>0</v>
      </c>
      <c r="K55" s="178"/>
      <c r="L55" s="178"/>
      <c r="M55" s="178"/>
      <c r="N55" s="178"/>
      <c r="O55" s="178"/>
      <c r="P55" s="165"/>
      <c r="Q55" s="201"/>
      <c r="R55" s="17"/>
      <c r="S55" s="17"/>
      <c r="T55" s="18"/>
      <c r="U55" s="191"/>
    </row>
    <row r="56">
      <c r="A56" s="168"/>
      <c r="B56" s="232" t="s">
        <v>340</v>
      </c>
      <c r="C56" s="233"/>
      <c r="D56" s="234"/>
      <c r="E56" s="235">
        <f t="shared" ref="E56:F56" si="24">E55+E54</f>
        <v>61993.09286</v>
      </c>
      <c r="F56" s="235">
        <f t="shared" si="24"/>
        <v>17504.76</v>
      </c>
      <c r="G56" s="165"/>
      <c r="H56" s="178" t="s">
        <v>348</v>
      </c>
      <c r="I56" s="178">
        <f t="shared" si="19"/>
        <v>0</v>
      </c>
      <c r="J56" s="179">
        <f t="shared" si="20"/>
        <v>0</v>
      </c>
      <c r="K56" s="178"/>
      <c r="L56" s="178"/>
      <c r="M56" s="178"/>
      <c r="N56" s="178"/>
      <c r="O56" s="178"/>
      <c r="P56" s="165"/>
      <c r="Q56" s="201"/>
      <c r="R56" s="17"/>
      <c r="S56" s="17"/>
      <c r="T56" s="18"/>
      <c r="U56" s="191"/>
    </row>
    <row r="57">
      <c r="A57" s="168"/>
      <c r="B57" s="165"/>
      <c r="C57" s="242"/>
      <c r="D57" s="165"/>
      <c r="E57" s="165"/>
      <c r="F57" s="165"/>
      <c r="G57" s="165"/>
      <c r="H57" s="183" t="s">
        <v>251</v>
      </c>
      <c r="I57" s="178">
        <f t="shared" si="19"/>
        <v>0</v>
      </c>
      <c r="J57" s="179">
        <f t="shared" si="20"/>
        <v>0</v>
      </c>
      <c r="K57" s="178"/>
      <c r="L57" s="178"/>
      <c r="M57" s="178"/>
      <c r="N57" s="178"/>
      <c r="O57" s="178"/>
      <c r="P57" s="165"/>
      <c r="Q57" s="201"/>
      <c r="R57" s="17"/>
      <c r="S57" s="17"/>
      <c r="T57" s="18"/>
      <c r="U57" s="191"/>
    </row>
    <row r="58">
      <c r="A58" s="168"/>
      <c r="B58" s="165"/>
      <c r="C58" s="242"/>
      <c r="D58" s="165"/>
      <c r="E58" s="165"/>
      <c r="F58" s="165"/>
      <c r="G58" s="165"/>
      <c r="H58" s="163" t="str">
        <f>HYPERLINK("https://docs.google.com/spreadsheets/d/1gcwweWNqUzTh07cmLfkMnNgM1BihIhXjjBRkb95hZVA/edit?usp=sharing","Time Sheets")</f>
        <v>Time Sheets</v>
      </c>
      <c r="I58" s="164" t="s">
        <v>254</v>
      </c>
      <c r="J58" s="17"/>
      <c r="K58" s="17"/>
      <c r="L58" s="17"/>
      <c r="M58" s="17"/>
      <c r="N58" s="17"/>
      <c r="O58" s="18"/>
      <c r="P58" s="165"/>
      <c r="Q58" s="201"/>
      <c r="R58" s="17"/>
      <c r="S58" s="17"/>
      <c r="T58" s="18"/>
      <c r="U58" s="191"/>
    </row>
    <row r="59">
      <c r="A59" s="168"/>
      <c r="B59" s="165"/>
      <c r="C59" s="242"/>
      <c r="D59" s="165"/>
      <c r="E59" s="165"/>
      <c r="F59" s="165"/>
      <c r="G59" s="165"/>
      <c r="H59" s="171" t="s">
        <v>232</v>
      </c>
      <c r="I59" s="172" t="s">
        <v>233</v>
      </c>
      <c r="J59" s="173" t="s">
        <v>234</v>
      </c>
      <c r="K59" s="172" t="s">
        <v>235</v>
      </c>
      <c r="L59" s="172" t="s">
        <v>236</v>
      </c>
      <c r="M59" s="172" t="s">
        <v>237</v>
      </c>
      <c r="N59" s="172" t="s">
        <v>238</v>
      </c>
      <c r="O59" s="172" t="s">
        <v>239</v>
      </c>
      <c r="P59" s="165"/>
      <c r="Q59" s="201"/>
      <c r="R59" s="17"/>
      <c r="S59" s="17"/>
      <c r="T59" s="18"/>
      <c r="U59" s="191"/>
    </row>
    <row r="60">
      <c r="A60" s="168"/>
      <c r="B60" s="165"/>
      <c r="C60" s="242"/>
      <c r="D60" s="165"/>
      <c r="E60" s="165"/>
      <c r="F60" s="165"/>
      <c r="G60" s="165"/>
      <c r="H60" s="178" t="s">
        <v>344</v>
      </c>
      <c r="I60" s="178">
        <f t="shared" ref="I60:I66" si="25">K60+L60+M60+N60+O60</f>
        <v>0</v>
      </c>
      <c r="J60" s="179">
        <f t="shared" ref="J60:J66" si="26">I60*13</f>
        <v>0</v>
      </c>
      <c r="K60" s="178"/>
      <c r="L60" s="178"/>
      <c r="M60" s="178"/>
      <c r="N60" s="178"/>
      <c r="O60" s="178"/>
      <c r="P60" s="165"/>
      <c r="Q60" s="201"/>
      <c r="R60" s="17"/>
      <c r="S60" s="17"/>
      <c r="T60" s="18"/>
      <c r="U60" s="191"/>
    </row>
    <row r="61">
      <c r="A61" s="168"/>
      <c r="B61" s="165"/>
      <c r="C61" s="242"/>
      <c r="D61" s="165"/>
      <c r="E61" s="165"/>
      <c r="F61" s="165"/>
      <c r="G61" s="165"/>
      <c r="H61" s="178" t="s">
        <v>273</v>
      </c>
      <c r="I61" s="178">
        <f t="shared" si="25"/>
        <v>0</v>
      </c>
      <c r="J61" s="179">
        <f t="shared" si="26"/>
        <v>0</v>
      </c>
      <c r="K61" s="178"/>
      <c r="L61" s="178"/>
      <c r="M61" s="178"/>
      <c r="N61" s="178"/>
      <c r="O61" s="178"/>
      <c r="P61" s="165"/>
      <c r="Q61" s="201"/>
      <c r="R61" s="17"/>
      <c r="S61" s="17"/>
      <c r="T61" s="18"/>
      <c r="U61" s="191"/>
    </row>
    <row r="62">
      <c r="A62" s="206"/>
      <c r="B62" s="165"/>
      <c r="C62" s="242"/>
      <c r="D62" s="165"/>
      <c r="E62" s="165"/>
      <c r="F62" s="165"/>
      <c r="G62" s="165"/>
      <c r="H62" s="178" t="s">
        <v>242</v>
      </c>
      <c r="I62" s="178">
        <f t="shared" si="25"/>
        <v>0</v>
      </c>
      <c r="J62" s="179">
        <f t="shared" si="26"/>
        <v>0</v>
      </c>
      <c r="K62" s="178"/>
      <c r="L62" s="178"/>
      <c r="N62" s="178"/>
      <c r="O62" s="178"/>
      <c r="P62" s="165"/>
      <c r="Q62" s="201"/>
      <c r="R62" s="17"/>
      <c r="S62" s="17"/>
      <c r="T62" s="18"/>
      <c r="U62" s="191"/>
    </row>
    <row r="63">
      <c r="A63" s="209"/>
      <c r="B63" s="165"/>
      <c r="C63" s="242"/>
      <c r="D63" s="165"/>
      <c r="E63" s="165"/>
      <c r="F63" s="165"/>
      <c r="G63" s="165"/>
      <c r="H63" s="178" t="s">
        <v>345</v>
      </c>
      <c r="I63" s="178">
        <f t="shared" si="25"/>
        <v>0</v>
      </c>
      <c r="J63" s="179">
        <f t="shared" si="26"/>
        <v>0</v>
      </c>
      <c r="K63" s="178"/>
      <c r="L63" s="178"/>
      <c r="M63" s="178"/>
      <c r="N63" s="178"/>
      <c r="O63" s="178"/>
      <c r="P63" s="165"/>
      <c r="Q63" s="201"/>
      <c r="R63" s="17"/>
      <c r="S63" s="17"/>
      <c r="T63" s="18"/>
      <c r="U63" s="191"/>
    </row>
    <row r="64">
      <c r="A64" s="212"/>
      <c r="B64" s="165"/>
      <c r="C64" s="242"/>
      <c r="D64" s="165"/>
      <c r="E64" s="165"/>
      <c r="F64" s="165"/>
      <c r="G64" s="165"/>
      <c r="H64" s="178" t="s">
        <v>248</v>
      </c>
      <c r="I64" s="178">
        <f t="shared" si="25"/>
        <v>0</v>
      </c>
      <c r="J64" s="179">
        <f t="shared" si="26"/>
        <v>0</v>
      </c>
      <c r="K64" s="178"/>
      <c r="L64" s="178"/>
      <c r="M64" s="178"/>
      <c r="N64" s="178"/>
      <c r="O64" s="178"/>
      <c r="P64" s="165"/>
      <c r="Q64" s="201"/>
      <c r="R64" s="17"/>
      <c r="S64" s="17"/>
      <c r="T64" s="18"/>
      <c r="U64" s="191"/>
    </row>
    <row r="65">
      <c r="A65" s="168"/>
      <c r="B65" s="165"/>
      <c r="C65" s="242"/>
      <c r="D65" s="165"/>
      <c r="E65" s="165"/>
      <c r="F65" s="165"/>
      <c r="G65" s="165"/>
      <c r="H65" s="178" t="s">
        <v>348</v>
      </c>
      <c r="I65" s="178">
        <f t="shared" si="25"/>
        <v>0</v>
      </c>
      <c r="J65" s="179">
        <f t="shared" si="26"/>
        <v>0</v>
      </c>
      <c r="K65" s="178"/>
      <c r="L65" s="178"/>
      <c r="M65" s="178"/>
      <c r="N65" s="178"/>
      <c r="O65" s="178"/>
      <c r="P65" s="165"/>
      <c r="Q65" s="201"/>
      <c r="R65" s="17"/>
      <c r="S65" s="17"/>
      <c r="T65" s="18"/>
      <c r="U65" s="191"/>
    </row>
    <row r="66">
      <c r="A66" s="168"/>
      <c r="B66" s="165"/>
      <c r="C66" s="242"/>
      <c r="D66" s="165"/>
      <c r="E66" s="165"/>
      <c r="F66" s="165"/>
      <c r="G66" s="165"/>
      <c r="H66" s="183" t="s">
        <v>251</v>
      </c>
      <c r="I66" s="178">
        <f t="shared" si="25"/>
        <v>0</v>
      </c>
      <c r="J66" s="179">
        <f t="shared" si="26"/>
        <v>0</v>
      </c>
      <c r="K66" s="178"/>
      <c r="L66" s="178"/>
      <c r="M66" s="178"/>
      <c r="N66" s="178"/>
      <c r="O66" s="178"/>
      <c r="P66" s="165"/>
      <c r="Q66" s="201"/>
      <c r="R66" s="17"/>
      <c r="S66" s="17"/>
      <c r="T66" s="18"/>
      <c r="U66" s="191"/>
    </row>
    <row r="67">
      <c r="A67" s="168"/>
      <c r="B67" s="165"/>
      <c r="C67" s="242"/>
      <c r="D67" s="165"/>
      <c r="E67" s="165"/>
      <c r="F67" s="165"/>
      <c r="G67" s="165"/>
      <c r="H67" s="163" t="str">
        <f>HYPERLINK("https://docs.google.com/spreadsheets/d/1gcwweWNqUzTh07cmLfkMnNgM1BihIhXjjBRkb95hZVA/edit?usp=sharing","Time Sheets")</f>
        <v>Time Sheets</v>
      </c>
      <c r="I67" s="164" t="s">
        <v>254</v>
      </c>
      <c r="J67" s="17"/>
      <c r="K67" s="17"/>
      <c r="L67" s="17"/>
      <c r="M67" s="17"/>
      <c r="N67" s="17"/>
      <c r="O67" s="18"/>
      <c r="P67" s="165"/>
      <c r="Q67" s="201"/>
      <c r="R67" s="17"/>
      <c r="S67" s="17"/>
      <c r="T67" s="18"/>
      <c r="U67" s="191"/>
    </row>
    <row r="68">
      <c r="A68" s="168"/>
      <c r="B68" s="165"/>
      <c r="C68" s="242"/>
      <c r="D68" s="165"/>
      <c r="E68" s="165"/>
      <c r="F68" s="165"/>
      <c r="G68" s="165"/>
      <c r="H68" s="171" t="s">
        <v>232</v>
      </c>
      <c r="I68" s="172" t="s">
        <v>233</v>
      </c>
      <c r="J68" s="173" t="s">
        <v>234</v>
      </c>
      <c r="K68" s="172" t="s">
        <v>235</v>
      </c>
      <c r="L68" s="172" t="s">
        <v>236</v>
      </c>
      <c r="M68" s="172" t="s">
        <v>237</v>
      </c>
      <c r="N68" s="172" t="s">
        <v>238</v>
      </c>
      <c r="O68" s="172" t="s">
        <v>239</v>
      </c>
      <c r="P68" s="165"/>
      <c r="Q68" s="201"/>
      <c r="R68" s="17"/>
      <c r="S68" s="17"/>
      <c r="T68" s="18"/>
      <c r="U68" s="191"/>
    </row>
    <row r="69">
      <c r="A69" s="168"/>
      <c r="B69" s="165"/>
      <c r="C69" s="242"/>
      <c r="D69" s="165"/>
      <c r="E69" s="165"/>
      <c r="F69" s="165"/>
      <c r="G69" s="165"/>
      <c r="H69" s="178" t="s">
        <v>344</v>
      </c>
      <c r="I69" s="178">
        <f t="shared" ref="I69:I75" si="27">K69+L69+M69+N69+O69</f>
        <v>0</v>
      </c>
      <c r="J69" s="179">
        <f t="shared" ref="J69:J75" si="28">I69*13</f>
        <v>0</v>
      </c>
      <c r="K69" s="178"/>
      <c r="L69" s="178"/>
      <c r="M69" s="178"/>
      <c r="N69" s="178"/>
      <c r="O69" s="178"/>
      <c r="P69" s="165"/>
      <c r="Q69" s="201"/>
      <c r="R69" s="17"/>
      <c r="S69" s="17"/>
      <c r="T69" s="18"/>
      <c r="U69" s="191"/>
    </row>
    <row r="70">
      <c r="A70" s="168"/>
      <c r="B70" s="165"/>
      <c r="C70" s="242"/>
      <c r="D70" s="165"/>
      <c r="E70" s="165"/>
      <c r="F70" s="165"/>
      <c r="G70" s="165"/>
      <c r="H70" s="178" t="s">
        <v>273</v>
      </c>
      <c r="I70" s="178">
        <f t="shared" si="27"/>
        <v>0</v>
      </c>
      <c r="J70" s="179">
        <f t="shared" si="28"/>
        <v>0</v>
      </c>
      <c r="K70" s="178"/>
      <c r="L70" s="178"/>
      <c r="M70" s="178"/>
      <c r="N70" s="178"/>
      <c r="O70" s="178"/>
      <c r="P70" s="165"/>
      <c r="Q70" s="201"/>
      <c r="R70" s="17"/>
      <c r="S70" s="17"/>
      <c r="T70" s="18"/>
      <c r="U70" s="191"/>
    </row>
    <row r="71">
      <c r="A71" s="168"/>
      <c r="B71" s="165"/>
      <c r="C71" s="242"/>
      <c r="D71" s="165"/>
      <c r="E71" s="165"/>
      <c r="F71" s="165"/>
      <c r="G71" s="165"/>
      <c r="H71" s="178" t="s">
        <v>242</v>
      </c>
      <c r="I71" s="178">
        <f t="shared" si="27"/>
        <v>0</v>
      </c>
      <c r="J71" s="179">
        <f t="shared" si="28"/>
        <v>0</v>
      </c>
      <c r="K71" s="178"/>
      <c r="L71" s="178"/>
      <c r="N71" s="178"/>
      <c r="O71" s="178"/>
      <c r="P71" s="165"/>
      <c r="Q71" s="201"/>
      <c r="R71" s="17"/>
      <c r="S71" s="17"/>
      <c r="T71" s="18"/>
      <c r="U71" s="191"/>
    </row>
    <row r="72">
      <c r="A72" s="168"/>
      <c r="B72" s="165"/>
      <c r="C72" s="242"/>
      <c r="D72" s="165"/>
      <c r="E72" s="165"/>
      <c r="F72" s="165"/>
      <c r="G72" s="165"/>
      <c r="H72" s="178" t="s">
        <v>345</v>
      </c>
      <c r="I72" s="178">
        <f t="shared" si="27"/>
        <v>0</v>
      </c>
      <c r="J72" s="179">
        <f t="shared" si="28"/>
        <v>0</v>
      </c>
      <c r="K72" s="178"/>
      <c r="L72" s="178"/>
      <c r="M72" s="178"/>
      <c r="N72" s="178"/>
      <c r="O72" s="178"/>
      <c r="P72" s="165"/>
      <c r="Q72" s="201"/>
      <c r="R72" s="17"/>
      <c r="S72" s="17"/>
      <c r="T72" s="18"/>
      <c r="U72" s="191"/>
    </row>
    <row r="73">
      <c r="A73" s="168"/>
      <c r="B73" s="165"/>
      <c r="C73" s="242"/>
      <c r="D73" s="165"/>
      <c r="E73" s="165"/>
      <c r="F73" s="165"/>
      <c r="G73" s="165"/>
      <c r="H73" s="178" t="s">
        <v>248</v>
      </c>
      <c r="I73" s="178">
        <f t="shared" si="27"/>
        <v>0</v>
      </c>
      <c r="J73" s="179">
        <f t="shared" si="28"/>
        <v>0</v>
      </c>
      <c r="K73" s="178"/>
      <c r="L73" s="178"/>
      <c r="M73" s="178"/>
      <c r="N73" s="178"/>
      <c r="O73" s="178"/>
      <c r="P73" s="165"/>
      <c r="Q73" s="201"/>
      <c r="R73" s="17"/>
      <c r="S73" s="17"/>
      <c r="T73" s="18"/>
      <c r="U73" s="191"/>
    </row>
    <row r="74">
      <c r="A74" s="168"/>
      <c r="B74" s="165"/>
      <c r="C74" s="242"/>
      <c r="D74" s="165"/>
      <c r="E74" s="165"/>
      <c r="F74" s="165"/>
      <c r="G74" s="165"/>
      <c r="H74" s="178" t="s">
        <v>348</v>
      </c>
      <c r="I74" s="178">
        <f t="shared" si="27"/>
        <v>0</v>
      </c>
      <c r="J74" s="179">
        <f t="shared" si="28"/>
        <v>0</v>
      </c>
      <c r="K74" s="178"/>
      <c r="L74" s="178"/>
      <c r="M74" s="178"/>
      <c r="N74" s="178"/>
      <c r="O74" s="178"/>
      <c r="P74" s="165"/>
      <c r="Q74" s="201"/>
      <c r="R74" s="17"/>
      <c r="S74" s="17"/>
      <c r="T74" s="18"/>
      <c r="U74" s="191"/>
    </row>
    <row r="75">
      <c r="A75" s="206"/>
      <c r="B75" s="165"/>
      <c r="C75" s="242"/>
      <c r="D75" s="165"/>
      <c r="E75" s="165"/>
      <c r="F75" s="165"/>
      <c r="G75" s="165"/>
      <c r="H75" s="183" t="s">
        <v>251</v>
      </c>
      <c r="I75" s="178">
        <f t="shared" si="27"/>
        <v>0</v>
      </c>
      <c r="J75" s="179">
        <f t="shared" si="28"/>
        <v>0</v>
      </c>
      <c r="K75" s="178"/>
      <c r="L75" s="178"/>
      <c r="M75" s="178"/>
      <c r="N75" s="178"/>
      <c r="O75" s="178"/>
      <c r="P75" s="165"/>
      <c r="Q75" s="201"/>
      <c r="R75" s="17"/>
      <c r="S75" s="17"/>
      <c r="T75" s="18"/>
      <c r="U75" s="191"/>
    </row>
    <row r="76">
      <c r="A76" s="168"/>
      <c r="B76" s="165"/>
      <c r="C76" s="242"/>
      <c r="D76" s="165"/>
      <c r="E76" s="165"/>
      <c r="F76" s="165"/>
      <c r="G76" s="165"/>
      <c r="H76" s="163" t="str">
        <f>HYPERLINK("https://docs.google.com/spreadsheets/d/1gcwweWNqUzTh07cmLfkMnNgM1BihIhXjjBRkb95hZVA/edit?usp=sharing","Time Sheets")</f>
        <v>Time Sheets</v>
      </c>
      <c r="I76" s="164" t="s">
        <v>254</v>
      </c>
      <c r="J76" s="17"/>
      <c r="K76" s="17"/>
      <c r="L76" s="17"/>
      <c r="M76" s="17"/>
      <c r="N76" s="17"/>
      <c r="O76" s="18"/>
      <c r="P76" s="165"/>
      <c r="Q76" s="201"/>
      <c r="R76" s="17"/>
      <c r="S76" s="17"/>
      <c r="T76" s="18"/>
      <c r="U76" s="191"/>
    </row>
    <row r="77">
      <c r="A77" s="168"/>
      <c r="B77" s="165"/>
      <c r="C77" s="242"/>
      <c r="D77" s="165"/>
      <c r="E77" s="165"/>
      <c r="F77" s="165"/>
      <c r="G77" s="165"/>
      <c r="H77" s="171" t="s">
        <v>232</v>
      </c>
      <c r="I77" s="172" t="s">
        <v>233</v>
      </c>
      <c r="J77" s="173" t="s">
        <v>234</v>
      </c>
      <c r="K77" s="172" t="s">
        <v>235</v>
      </c>
      <c r="L77" s="172" t="s">
        <v>236</v>
      </c>
      <c r="M77" s="172" t="s">
        <v>237</v>
      </c>
      <c r="N77" s="172" t="s">
        <v>238</v>
      </c>
      <c r="O77" s="172" t="s">
        <v>239</v>
      </c>
      <c r="P77" s="165"/>
      <c r="Q77" s="201"/>
      <c r="R77" s="17"/>
      <c r="S77" s="17"/>
      <c r="T77" s="18"/>
      <c r="U77" s="191"/>
    </row>
    <row r="78">
      <c r="A78" s="206"/>
      <c r="B78" s="165"/>
      <c r="C78" s="242"/>
      <c r="D78" s="165"/>
      <c r="E78" s="165"/>
      <c r="F78" s="165"/>
      <c r="G78" s="165"/>
      <c r="H78" s="178" t="s">
        <v>344</v>
      </c>
      <c r="I78" s="178">
        <f t="shared" ref="I78:I84" si="29">K78+L78+M78+N78+O78</f>
        <v>0</v>
      </c>
      <c r="J78" s="179">
        <f t="shared" ref="J78:J84" si="30">I78*13</f>
        <v>0</v>
      </c>
      <c r="K78" s="178"/>
      <c r="L78" s="178"/>
      <c r="M78" s="178"/>
      <c r="N78" s="178"/>
      <c r="O78" s="178"/>
      <c r="P78" s="165"/>
      <c r="Q78" s="201"/>
      <c r="R78" s="17"/>
      <c r="S78" s="17"/>
      <c r="T78" s="18"/>
      <c r="U78" s="191"/>
    </row>
    <row r="79">
      <c r="A79" s="206"/>
      <c r="B79" s="165"/>
      <c r="C79" s="242"/>
      <c r="D79" s="165"/>
      <c r="E79" s="165"/>
      <c r="F79" s="165"/>
      <c r="G79" s="165"/>
      <c r="H79" s="178" t="s">
        <v>273</v>
      </c>
      <c r="I79" s="178">
        <f t="shared" si="29"/>
        <v>0</v>
      </c>
      <c r="J79" s="179">
        <f t="shared" si="30"/>
        <v>0</v>
      </c>
      <c r="K79" s="178"/>
      <c r="L79" s="178"/>
      <c r="M79" s="178"/>
      <c r="N79" s="178"/>
      <c r="O79" s="178"/>
      <c r="P79" s="165"/>
      <c r="Q79" s="201"/>
      <c r="R79" s="17"/>
      <c r="S79" s="17"/>
      <c r="T79" s="18"/>
      <c r="U79" s="191"/>
    </row>
    <row r="80">
      <c r="A80" s="212"/>
      <c r="B80" s="165"/>
      <c r="C80" s="242"/>
      <c r="D80" s="165"/>
      <c r="E80" s="165"/>
      <c r="F80" s="165"/>
      <c r="G80" s="165"/>
      <c r="H80" s="178" t="s">
        <v>242</v>
      </c>
      <c r="I80" s="178">
        <f t="shared" si="29"/>
        <v>0</v>
      </c>
      <c r="J80" s="179">
        <f t="shared" si="30"/>
        <v>0</v>
      </c>
      <c r="K80" s="178"/>
      <c r="L80" s="178"/>
      <c r="N80" s="178"/>
      <c r="O80" s="178"/>
      <c r="P80" s="165"/>
      <c r="Q80" s="201"/>
      <c r="R80" s="17"/>
      <c r="S80" s="17"/>
      <c r="T80" s="18"/>
      <c r="U80" s="191"/>
    </row>
    <row r="81">
      <c r="A81" s="221"/>
      <c r="B81" s="165"/>
      <c r="C81" s="242"/>
      <c r="D81" s="165"/>
      <c r="E81" s="165"/>
      <c r="F81" s="165"/>
      <c r="G81" s="165"/>
      <c r="H81" s="178" t="s">
        <v>345</v>
      </c>
      <c r="I81" s="178">
        <f t="shared" si="29"/>
        <v>0</v>
      </c>
      <c r="J81" s="179">
        <f t="shared" si="30"/>
        <v>0</v>
      </c>
      <c r="K81" s="178"/>
      <c r="L81" s="178"/>
      <c r="M81" s="178"/>
      <c r="N81" s="178"/>
      <c r="O81" s="178"/>
      <c r="P81" s="165"/>
      <c r="Q81" s="201"/>
      <c r="R81" s="17"/>
      <c r="S81" s="17"/>
      <c r="T81" s="18"/>
      <c r="U81" s="191"/>
    </row>
    <row r="82">
      <c r="A82" s="226"/>
      <c r="B82" s="165"/>
      <c r="C82" s="242"/>
      <c r="D82" s="165"/>
      <c r="E82" s="165"/>
      <c r="F82" s="165"/>
      <c r="G82" s="165"/>
      <c r="H82" s="178" t="s">
        <v>248</v>
      </c>
      <c r="I82" s="178">
        <f t="shared" si="29"/>
        <v>0</v>
      </c>
      <c r="J82" s="179">
        <f t="shared" si="30"/>
        <v>0</v>
      </c>
      <c r="K82" s="178"/>
      <c r="L82" s="178"/>
      <c r="M82" s="178"/>
      <c r="N82" s="178"/>
      <c r="O82" s="178"/>
      <c r="P82" s="165"/>
      <c r="Q82" s="201"/>
      <c r="R82" s="17"/>
      <c r="S82" s="17"/>
      <c r="T82" s="18"/>
      <c r="U82" s="191"/>
    </row>
    <row r="83">
      <c r="A83" s="231"/>
      <c r="B83" s="165"/>
      <c r="C83" s="242"/>
      <c r="D83" s="165"/>
      <c r="E83" s="165"/>
      <c r="F83" s="165"/>
      <c r="G83" s="165"/>
      <c r="H83" s="178" t="s">
        <v>348</v>
      </c>
      <c r="I83" s="178">
        <f t="shared" si="29"/>
        <v>0</v>
      </c>
      <c r="J83" s="179">
        <f t="shared" si="30"/>
        <v>0</v>
      </c>
      <c r="K83" s="178"/>
      <c r="L83" s="178"/>
      <c r="M83" s="178"/>
      <c r="N83" s="178"/>
      <c r="O83" s="178"/>
      <c r="P83" s="165"/>
      <c r="Q83" s="201"/>
      <c r="R83" s="17"/>
      <c r="S83" s="17"/>
      <c r="T83" s="18"/>
      <c r="U83" s="191"/>
    </row>
    <row r="84">
      <c r="A84" s="176"/>
      <c r="B84" s="165"/>
      <c r="C84" s="242"/>
      <c r="D84" s="165"/>
      <c r="E84" s="165"/>
      <c r="F84" s="165"/>
      <c r="G84" s="165"/>
      <c r="H84" s="183" t="s">
        <v>251</v>
      </c>
      <c r="I84" s="178">
        <f t="shared" si="29"/>
        <v>0</v>
      </c>
      <c r="J84" s="179">
        <f t="shared" si="30"/>
        <v>0</v>
      </c>
      <c r="K84" s="178"/>
      <c r="L84" s="178"/>
      <c r="M84" s="178"/>
      <c r="N84" s="178"/>
      <c r="O84" s="178"/>
      <c r="P84" s="165"/>
      <c r="Q84" s="201"/>
      <c r="R84" s="17"/>
      <c r="S84" s="17"/>
      <c r="T84" s="18"/>
      <c r="U84" s="191"/>
    </row>
    <row r="85">
      <c r="A85" s="176"/>
      <c r="B85" s="165"/>
      <c r="C85" s="242"/>
      <c r="D85" s="165"/>
      <c r="E85" s="165"/>
      <c r="F85" s="165"/>
      <c r="G85" s="165"/>
      <c r="H85" s="163" t="str">
        <f>HYPERLINK("https://docs.google.com/spreadsheets/d/1gcwweWNqUzTh07cmLfkMnNgM1BihIhXjjBRkb95hZVA/edit?usp=sharing","Time Sheets")</f>
        <v>Time Sheets</v>
      </c>
      <c r="I85" s="164" t="s">
        <v>254</v>
      </c>
      <c r="J85" s="17"/>
      <c r="K85" s="17"/>
      <c r="L85" s="17"/>
      <c r="M85" s="17"/>
      <c r="N85" s="17"/>
      <c r="O85" s="18"/>
      <c r="P85" s="165"/>
      <c r="U85" s="191"/>
    </row>
    <row r="86">
      <c r="A86" s="176"/>
      <c r="B86" s="165"/>
      <c r="C86" s="242"/>
      <c r="D86" s="165"/>
      <c r="E86" s="165"/>
      <c r="F86" s="165"/>
      <c r="G86" s="165"/>
      <c r="H86" s="171" t="s">
        <v>232</v>
      </c>
      <c r="I86" s="172" t="s">
        <v>233</v>
      </c>
      <c r="J86" s="173" t="s">
        <v>234</v>
      </c>
      <c r="K86" s="172" t="s">
        <v>235</v>
      </c>
      <c r="L86" s="172" t="s">
        <v>236</v>
      </c>
      <c r="M86" s="172" t="s">
        <v>237</v>
      </c>
      <c r="N86" s="172" t="s">
        <v>238</v>
      </c>
      <c r="O86" s="172" t="s">
        <v>239</v>
      </c>
      <c r="P86" s="165"/>
      <c r="U86" s="191"/>
    </row>
    <row r="87">
      <c r="A87" s="176"/>
      <c r="B87" s="165"/>
      <c r="C87" s="242"/>
      <c r="D87" s="165"/>
      <c r="E87" s="165"/>
      <c r="F87" s="165"/>
      <c r="G87" s="165"/>
      <c r="H87" s="178" t="s">
        <v>344</v>
      </c>
      <c r="I87" s="178">
        <f t="shared" ref="I87:I93" si="31">K87+L87+M87+N87+O87</f>
        <v>0</v>
      </c>
      <c r="J87" s="179">
        <f t="shared" ref="J87:J93" si="32">I87*13</f>
        <v>0</v>
      </c>
      <c r="K87" s="178"/>
      <c r="L87" s="178"/>
      <c r="M87" s="178"/>
      <c r="N87" s="178"/>
      <c r="O87" s="178"/>
      <c r="P87" s="165"/>
      <c r="U87" s="191"/>
    </row>
    <row r="88">
      <c r="A88" s="176"/>
      <c r="B88" s="165"/>
      <c r="C88" s="242"/>
      <c r="D88" s="165"/>
      <c r="E88" s="165"/>
      <c r="F88" s="165"/>
      <c r="G88" s="165"/>
      <c r="H88" s="178" t="s">
        <v>273</v>
      </c>
      <c r="I88" s="178">
        <f t="shared" si="31"/>
        <v>0</v>
      </c>
      <c r="J88" s="179">
        <f t="shared" si="32"/>
        <v>0</v>
      </c>
      <c r="K88" s="178"/>
      <c r="L88" s="178"/>
      <c r="M88" s="178"/>
      <c r="N88" s="178"/>
      <c r="O88" s="178"/>
      <c r="P88" s="165"/>
      <c r="U88" s="191"/>
    </row>
    <row r="89">
      <c r="A89" s="176"/>
      <c r="B89" s="165"/>
      <c r="C89" s="242"/>
      <c r="D89" s="165"/>
      <c r="E89" s="165"/>
      <c r="F89" s="165"/>
      <c r="G89" s="165"/>
      <c r="H89" s="178" t="s">
        <v>242</v>
      </c>
      <c r="I89" s="178">
        <f t="shared" si="31"/>
        <v>0</v>
      </c>
      <c r="J89" s="179">
        <f t="shared" si="32"/>
        <v>0</v>
      </c>
      <c r="K89" s="178"/>
      <c r="L89" s="178"/>
      <c r="N89" s="178"/>
      <c r="O89" s="178"/>
      <c r="P89" s="165"/>
      <c r="U89" s="191"/>
    </row>
    <row r="90">
      <c r="A90" s="176"/>
      <c r="B90" s="165"/>
      <c r="C90" s="242"/>
      <c r="D90" s="165"/>
      <c r="E90" s="165"/>
      <c r="F90" s="165"/>
      <c r="G90" s="165"/>
      <c r="H90" s="178" t="s">
        <v>345</v>
      </c>
      <c r="I90" s="178">
        <f t="shared" si="31"/>
        <v>0</v>
      </c>
      <c r="J90" s="179">
        <f t="shared" si="32"/>
        <v>0</v>
      </c>
      <c r="K90" s="178"/>
      <c r="L90" s="178"/>
      <c r="M90" s="178"/>
      <c r="N90" s="178"/>
      <c r="O90" s="178"/>
      <c r="P90" s="165"/>
      <c r="U90" s="191"/>
    </row>
    <row r="91">
      <c r="A91" s="176"/>
      <c r="B91" s="165"/>
      <c r="C91" s="242"/>
      <c r="D91" s="165"/>
      <c r="E91" s="165"/>
      <c r="F91" s="165"/>
      <c r="G91" s="165"/>
      <c r="H91" s="178" t="s">
        <v>248</v>
      </c>
      <c r="I91" s="178">
        <f t="shared" si="31"/>
        <v>0</v>
      </c>
      <c r="J91" s="179">
        <f t="shared" si="32"/>
        <v>0</v>
      </c>
      <c r="K91" s="178"/>
      <c r="L91" s="178"/>
      <c r="M91" s="178"/>
      <c r="N91" s="178"/>
      <c r="O91" s="178"/>
      <c r="P91" s="165"/>
      <c r="U91" s="191"/>
    </row>
    <row r="92">
      <c r="A92" s="176"/>
      <c r="B92" s="165"/>
      <c r="C92" s="242"/>
      <c r="D92" s="165"/>
      <c r="E92" s="165"/>
      <c r="F92" s="165"/>
      <c r="G92" s="165"/>
      <c r="H92" s="178" t="s">
        <v>348</v>
      </c>
      <c r="I92" s="178">
        <f t="shared" si="31"/>
        <v>0</v>
      </c>
      <c r="J92" s="179">
        <f t="shared" si="32"/>
        <v>0</v>
      </c>
      <c r="K92" s="178"/>
      <c r="L92" s="178"/>
      <c r="M92" s="178"/>
      <c r="N92" s="178"/>
      <c r="O92" s="178"/>
      <c r="P92" s="165"/>
      <c r="U92" s="191"/>
    </row>
    <row r="93">
      <c r="A93" s="176"/>
      <c r="B93" s="165"/>
      <c r="C93" s="242"/>
      <c r="D93" s="165"/>
      <c r="E93" s="165"/>
      <c r="F93" s="165"/>
      <c r="G93" s="165"/>
      <c r="H93" s="183" t="s">
        <v>251</v>
      </c>
      <c r="I93" s="178">
        <f t="shared" si="31"/>
        <v>0</v>
      </c>
      <c r="J93" s="179">
        <f t="shared" si="32"/>
        <v>0</v>
      </c>
      <c r="K93" s="178"/>
      <c r="L93" s="178"/>
      <c r="M93" s="178"/>
      <c r="N93" s="178"/>
      <c r="O93" s="178"/>
      <c r="P93" s="165"/>
      <c r="U93" s="191"/>
    </row>
    <row r="94">
      <c r="A94" s="176"/>
      <c r="B94" s="165"/>
      <c r="C94" s="242"/>
      <c r="D94" s="165"/>
      <c r="E94" s="165"/>
      <c r="F94" s="165"/>
      <c r="G94" s="165"/>
      <c r="H94" s="163" t="str">
        <f>HYPERLINK("https://docs.google.com/spreadsheets/d/1gcwweWNqUzTh07cmLfkMnNgM1BihIhXjjBRkb95hZVA/edit?usp=sharing","Time Sheets")</f>
        <v>Time Sheets</v>
      </c>
      <c r="I94" s="164" t="s">
        <v>254</v>
      </c>
      <c r="J94" s="17"/>
      <c r="K94" s="17"/>
      <c r="L94" s="17"/>
      <c r="M94" s="17"/>
      <c r="N94" s="17"/>
      <c r="O94" s="18"/>
      <c r="P94" s="165"/>
      <c r="U94" s="191"/>
    </row>
    <row r="95">
      <c r="A95" s="176"/>
      <c r="B95" s="165"/>
      <c r="C95" s="242"/>
      <c r="D95" s="165"/>
      <c r="E95" s="165"/>
      <c r="F95" s="165"/>
      <c r="G95" s="165"/>
      <c r="H95" s="171" t="s">
        <v>232</v>
      </c>
      <c r="I95" s="172" t="s">
        <v>233</v>
      </c>
      <c r="J95" s="173" t="s">
        <v>234</v>
      </c>
      <c r="K95" s="172" t="s">
        <v>235</v>
      </c>
      <c r="L95" s="172" t="s">
        <v>236</v>
      </c>
      <c r="M95" s="172" t="s">
        <v>237</v>
      </c>
      <c r="N95" s="172" t="s">
        <v>238</v>
      </c>
      <c r="O95" s="172" t="s">
        <v>239</v>
      </c>
      <c r="P95" s="165"/>
      <c r="U95" s="191"/>
    </row>
    <row r="96">
      <c r="A96" s="176"/>
      <c r="B96" s="165"/>
      <c r="C96" s="242"/>
      <c r="D96" s="165"/>
      <c r="E96" s="165"/>
      <c r="F96" s="165"/>
      <c r="G96" s="165"/>
      <c r="H96" s="178" t="s">
        <v>344</v>
      </c>
      <c r="I96" s="178">
        <f t="shared" ref="I96:I102" si="33">K96+L96+M96+N96+O96</f>
        <v>0</v>
      </c>
      <c r="J96" s="179">
        <f t="shared" ref="J96:J102" si="34">I96*13</f>
        <v>0</v>
      </c>
      <c r="K96" s="178"/>
      <c r="L96" s="178"/>
      <c r="M96" s="178"/>
      <c r="N96" s="178"/>
      <c r="O96" s="178"/>
      <c r="P96" s="165"/>
      <c r="U96" s="191"/>
    </row>
    <row r="97">
      <c r="A97" s="176"/>
      <c r="B97" s="165"/>
      <c r="C97" s="242"/>
      <c r="D97" s="165"/>
      <c r="E97" s="165"/>
      <c r="F97" s="165"/>
      <c r="G97" s="165"/>
      <c r="H97" s="178" t="s">
        <v>273</v>
      </c>
      <c r="I97" s="178">
        <f t="shared" si="33"/>
        <v>0</v>
      </c>
      <c r="J97" s="179">
        <f t="shared" si="34"/>
        <v>0</v>
      </c>
      <c r="K97" s="178"/>
      <c r="L97" s="178"/>
      <c r="M97" s="178"/>
      <c r="N97" s="178"/>
      <c r="O97" s="178"/>
      <c r="P97" s="165"/>
      <c r="U97" s="191"/>
    </row>
    <row r="98">
      <c r="A98" s="176"/>
      <c r="B98" s="165"/>
      <c r="C98" s="242"/>
      <c r="D98" s="165"/>
      <c r="E98" s="165"/>
      <c r="F98" s="165"/>
      <c r="G98" s="165"/>
      <c r="H98" s="178" t="s">
        <v>242</v>
      </c>
      <c r="I98" s="178">
        <f t="shared" si="33"/>
        <v>0</v>
      </c>
      <c r="J98" s="179">
        <f t="shared" si="34"/>
        <v>0</v>
      </c>
      <c r="K98" s="178"/>
      <c r="L98" s="178"/>
      <c r="N98" s="178"/>
      <c r="O98" s="178"/>
      <c r="P98" s="165"/>
      <c r="U98" s="191"/>
    </row>
    <row r="99">
      <c r="A99" s="176"/>
      <c r="B99" s="165"/>
      <c r="C99" s="242"/>
      <c r="D99" s="165"/>
      <c r="E99" s="165"/>
      <c r="F99" s="165"/>
      <c r="G99" s="165"/>
      <c r="H99" s="178" t="s">
        <v>345</v>
      </c>
      <c r="I99" s="178">
        <f t="shared" si="33"/>
        <v>0</v>
      </c>
      <c r="J99" s="179">
        <f t="shared" si="34"/>
        <v>0</v>
      </c>
      <c r="K99" s="178"/>
      <c r="L99" s="178"/>
      <c r="M99" s="178"/>
      <c r="N99" s="178"/>
      <c r="O99" s="178"/>
      <c r="P99" s="165"/>
      <c r="U99" s="191"/>
    </row>
    <row r="100">
      <c r="A100" s="176"/>
      <c r="B100" s="165"/>
      <c r="C100" s="242"/>
      <c r="D100" s="165"/>
      <c r="E100" s="165"/>
      <c r="F100" s="165"/>
      <c r="G100" s="165"/>
      <c r="H100" s="178" t="s">
        <v>248</v>
      </c>
      <c r="I100" s="178">
        <f t="shared" si="33"/>
        <v>0</v>
      </c>
      <c r="J100" s="179">
        <f t="shared" si="34"/>
        <v>0</v>
      </c>
      <c r="K100" s="178"/>
      <c r="L100" s="178"/>
      <c r="M100" s="178"/>
      <c r="N100" s="178"/>
      <c r="O100" s="178"/>
      <c r="P100" s="165"/>
      <c r="U100" s="191"/>
    </row>
    <row r="101">
      <c r="A101" s="176"/>
      <c r="B101" s="165"/>
      <c r="C101" s="242"/>
      <c r="D101" s="165"/>
      <c r="E101" s="165"/>
      <c r="F101" s="165"/>
      <c r="G101" s="165"/>
      <c r="H101" s="178" t="s">
        <v>348</v>
      </c>
      <c r="I101" s="178">
        <f t="shared" si="33"/>
        <v>0</v>
      </c>
      <c r="J101" s="179">
        <f t="shared" si="34"/>
        <v>0</v>
      </c>
      <c r="K101" s="178"/>
      <c r="L101" s="178"/>
      <c r="M101" s="178"/>
      <c r="N101" s="178"/>
      <c r="O101" s="178"/>
      <c r="P101" s="165"/>
      <c r="U101" s="191"/>
    </row>
    <row r="102">
      <c r="A102" s="176"/>
      <c r="B102" s="165"/>
      <c r="C102" s="242"/>
      <c r="D102" s="165"/>
      <c r="E102" s="165"/>
      <c r="F102" s="165"/>
      <c r="G102" s="165"/>
      <c r="H102" s="183" t="s">
        <v>251</v>
      </c>
      <c r="I102" s="178">
        <f t="shared" si="33"/>
        <v>0</v>
      </c>
      <c r="J102" s="179">
        <f t="shared" si="34"/>
        <v>0</v>
      </c>
      <c r="K102" s="178"/>
      <c r="L102" s="178"/>
      <c r="M102" s="178"/>
      <c r="N102" s="178"/>
      <c r="O102" s="178"/>
      <c r="P102" s="165"/>
      <c r="U102" s="191"/>
    </row>
    <row r="103">
      <c r="A103" s="176"/>
      <c r="B103" s="165"/>
      <c r="C103" s="242"/>
      <c r="D103" s="165"/>
      <c r="E103" s="165"/>
      <c r="F103" s="165"/>
      <c r="G103" s="165"/>
      <c r="H103" s="163" t="str">
        <f>HYPERLINK("https://docs.google.com/spreadsheets/d/1gcwweWNqUzTh07cmLfkMnNgM1BihIhXjjBRkb95hZVA/edit?usp=sharing","Time Sheets")</f>
        <v>Time Sheets</v>
      </c>
      <c r="I103" s="164" t="s">
        <v>254</v>
      </c>
      <c r="J103" s="17"/>
      <c r="K103" s="17"/>
      <c r="L103" s="17"/>
      <c r="M103" s="17"/>
      <c r="N103" s="17"/>
      <c r="O103" s="18"/>
      <c r="P103" s="165"/>
      <c r="U103" s="191"/>
    </row>
    <row r="104">
      <c r="A104" s="176"/>
      <c r="B104" s="165"/>
      <c r="C104" s="242"/>
      <c r="D104" s="165"/>
      <c r="E104" s="165"/>
      <c r="F104" s="165"/>
      <c r="G104" s="165"/>
      <c r="H104" s="171" t="s">
        <v>232</v>
      </c>
      <c r="I104" s="172" t="s">
        <v>233</v>
      </c>
      <c r="J104" s="173" t="s">
        <v>234</v>
      </c>
      <c r="K104" s="172" t="s">
        <v>235</v>
      </c>
      <c r="L104" s="172" t="s">
        <v>236</v>
      </c>
      <c r="M104" s="172" t="s">
        <v>237</v>
      </c>
      <c r="N104" s="172" t="s">
        <v>238</v>
      </c>
      <c r="O104" s="172" t="s">
        <v>239</v>
      </c>
      <c r="P104" s="165"/>
      <c r="U104" s="191"/>
    </row>
    <row r="105">
      <c r="A105" s="176"/>
      <c r="B105" s="165"/>
      <c r="C105" s="242"/>
      <c r="D105" s="165"/>
      <c r="E105" s="165"/>
      <c r="F105" s="165"/>
      <c r="G105" s="165"/>
      <c r="H105" s="178" t="s">
        <v>344</v>
      </c>
      <c r="I105" s="178">
        <f t="shared" ref="I105:I111" si="35">K105+L105+M105+N105+O105</f>
        <v>0</v>
      </c>
      <c r="J105" s="179">
        <f t="shared" ref="J105:J111" si="36">I105*13</f>
        <v>0</v>
      </c>
      <c r="K105" s="178"/>
      <c r="L105" s="178"/>
      <c r="M105" s="178"/>
      <c r="N105" s="178"/>
      <c r="O105" s="178"/>
      <c r="P105" s="165"/>
      <c r="U105" s="191"/>
    </row>
    <row r="106">
      <c r="A106" s="176"/>
      <c r="B106" s="165"/>
      <c r="C106" s="242"/>
      <c r="D106" s="165"/>
      <c r="E106" s="165"/>
      <c r="F106" s="165"/>
      <c r="G106" s="165"/>
      <c r="H106" s="178" t="s">
        <v>273</v>
      </c>
      <c r="I106" s="178">
        <f t="shared" si="35"/>
        <v>0</v>
      </c>
      <c r="J106" s="179">
        <f t="shared" si="36"/>
        <v>0</v>
      </c>
      <c r="K106" s="178"/>
      <c r="L106" s="178"/>
      <c r="M106" s="178"/>
      <c r="N106" s="178"/>
      <c r="O106" s="178"/>
      <c r="P106" s="165"/>
      <c r="U106" s="191"/>
    </row>
    <row r="107">
      <c r="A107" s="176"/>
      <c r="B107" s="165"/>
      <c r="C107" s="242"/>
      <c r="D107" s="165"/>
      <c r="E107" s="165"/>
      <c r="F107" s="165"/>
      <c r="G107" s="165"/>
      <c r="H107" s="178" t="s">
        <v>242</v>
      </c>
      <c r="I107" s="178">
        <f t="shared" si="35"/>
        <v>0</v>
      </c>
      <c r="J107" s="179">
        <f t="shared" si="36"/>
        <v>0</v>
      </c>
      <c r="K107" s="178"/>
      <c r="L107" s="178"/>
      <c r="N107" s="178"/>
      <c r="O107" s="178"/>
      <c r="P107" s="165"/>
      <c r="U107" s="191"/>
    </row>
    <row r="108">
      <c r="A108" s="176"/>
      <c r="B108" s="165"/>
      <c r="C108" s="242"/>
      <c r="D108" s="165"/>
      <c r="E108" s="165"/>
      <c r="F108" s="165"/>
      <c r="G108" s="165"/>
      <c r="H108" s="178" t="s">
        <v>345</v>
      </c>
      <c r="I108" s="178">
        <f t="shared" si="35"/>
        <v>0</v>
      </c>
      <c r="J108" s="179">
        <f t="shared" si="36"/>
        <v>0</v>
      </c>
      <c r="K108" s="178"/>
      <c r="L108" s="178"/>
      <c r="M108" s="178"/>
      <c r="N108" s="178"/>
      <c r="O108" s="178"/>
      <c r="P108" s="165"/>
      <c r="U108" s="191"/>
    </row>
    <row r="109">
      <c r="A109" s="176"/>
      <c r="B109" s="165"/>
      <c r="C109" s="242"/>
      <c r="D109" s="165"/>
      <c r="E109" s="165"/>
      <c r="F109" s="165"/>
      <c r="G109" s="165"/>
      <c r="H109" s="178" t="s">
        <v>248</v>
      </c>
      <c r="I109" s="178">
        <f t="shared" si="35"/>
        <v>0</v>
      </c>
      <c r="J109" s="179">
        <f t="shared" si="36"/>
        <v>0</v>
      </c>
      <c r="K109" s="178"/>
      <c r="L109" s="178"/>
      <c r="M109" s="178"/>
      <c r="N109" s="178"/>
      <c r="O109" s="178"/>
      <c r="P109" s="165"/>
      <c r="U109" s="191"/>
    </row>
    <row r="110">
      <c r="A110" s="176"/>
      <c r="B110" s="165"/>
      <c r="C110" s="242"/>
      <c r="D110" s="165"/>
      <c r="E110" s="165"/>
      <c r="F110" s="165"/>
      <c r="G110" s="165"/>
      <c r="H110" s="178" t="s">
        <v>348</v>
      </c>
      <c r="I110" s="178">
        <f t="shared" si="35"/>
        <v>0</v>
      </c>
      <c r="J110" s="179">
        <f t="shared" si="36"/>
        <v>0</v>
      </c>
      <c r="K110" s="178"/>
      <c r="L110" s="178"/>
      <c r="M110" s="178"/>
      <c r="N110" s="178"/>
      <c r="O110" s="178"/>
      <c r="P110" s="165"/>
      <c r="U110" s="191"/>
    </row>
    <row r="111">
      <c r="A111" s="176"/>
      <c r="B111" s="165"/>
      <c r="C111" s="242"/>
      <c r="D111" s="165"/>
      <c r="E111" s="165"/>
      <c r="F111" s="165"/>
      <c r="G111" s="165"/>
      <c r="H111" s="183" t="s">
        <v>251</v>
      </c>
      <c r="I111" s="178">
        <f t="shared" si="35"/>
        <v>0</v>
      </c>
      <c r="J111" s="179">
        <f t="shared" si="36"/>
        <v>0</v>
      </c>
      <c r="K111" s="178"/>
      <c r="L111" s="178"/>
      <c r="M111" s="178"/>
      <c r="N111" s="178"/>
      <c r="O111" s="178"/>
      <c r="P111" s="165"/>
      <c r="U111" s="191"/>
    </row>
    <row r="112">
      <c r="A112" s="176"/>
      <c r="B112" s="165"/>
      <c r="C112" s="242"/>
      <c r="D112" s="165"/>
      <c r="E112" s="165"/>
      <c r="F112" s="165"/>
      <c r="G112" s="165"/>
      <c r="H112" s="163" t="str">
        <f>HYPERLINK("https://docs.google.com/spreadsheets/d/1gcwweWNqUzTh07cmLfkMnNgM1BihIhXjjBRkb95hZVA/edit?usp=sharing","Time Sheets")</f>
        <v>Time Sheets</v>
      </c>
      <c r="I112" s="164" t="s">
        <v>254</v>
      </c>
      <c r="J112" s="17"/>
      <c r="K112" s="17"/>
      <c r="L112" s="17"/>
      <c r="M112" s="17"/>
      <c r="N112" s="17"/>
      <c r="O112" s="18"/>
      <c r="P112" s="165"/>
      <c r="U112" s="191"/>
    </row>
    <row r="113">
      <c r="A113" s="176"/>
      <c r="B113" s="165"/>
      <c r="C113" s="242"/>
      <c r="D113" s="165"/>
      <c r="E113" s="165"/>
      <c r="F113" s="165"/>
      <c r="G113" s="165"/>
      <c r="H113" s="171" t="s">
        <v>232</v>
      </c>
      <c r="I113" s="172" t="s">
        <v>233</v>
      </c>
      <c r="J113" s="173" t="s">
        <v>234</v>
      </c>
      <c r="K113" s="172" t="s">
        <v>235</v>
      </c>
      <c r="L113" s="172" t="s">
        <v>236</v>
      </c>
      <c r="M113" s="172" t="s">
        <v>237</v>
      </c>
      <c r="N113" s="172" t="s">
        <v>238</v>
      </c>
      <c r="O113" s="172" t="s">
        <v>239</v>
      </c>
      <c r="P113" s="165"/>
      <c r="U113" s="191"/>
    </row>
    <row r="114">
      <c r="A114" s="176"/>
      <c r="B114" s="165"/>
      <c r="C114" s="242"/>
      <c r="D114" s="165"/>
      <c r="E114" s="165"/>
      <c r="F114" s="165"/>
      <c r="G114" s="165"/>
      <c r="H114" s="178" t="s">
        <v>344</v>
      </c>
      <c r="I114" s="178">
        <f t="shared" ref="I114:I120" si="37">K114+L114+M114+N114+O114</f>
        <v>0</v>
      </c>
      <c r="J114" s="179">
        <f t="shared" ref="J114:J120" si="38">I114*13</f>
        <v>0</v>
      </c>
      <c r="K114" s="178"/>
      <c r="L114" s="178"/>
      <c r="M114" s="178"/>
      <c r="N114" s="178"/>
      <c r="O114" s="178"/>
      <c r="P114" s="165"/>
      <c r="U114" s="191"/>
    </row>
    <row r="115">
      <c r="A115" s="176"/>
      <c r="B115" s="165"/>
      <c r="C115" s="242"/>
      <c r="D115" s="165"/>
      <c r="E115" s="165"/>
      <c r="F115" s="165"/>
      <c r="G115" s="165"/>
      <c r="H115" s="178" t="s">
        <v>273</v>
      </c>
      <c r="I115" s="178">
        <f t="shared" si="37"/>
        <v>0</v>
      </c>
      <c r="J115" s="179">
        <f t="shared" si="38"/>
        <v>0</v>
      </c>
      <c r="K115" s="178"/>
      <c r="L115" s="178"/>
      <c r="M115" s="178"/>
      <c r="N115" s="178"/>
      <c r="O115" s="178"/>
      <c r="P115" s="165"/>
      <c r="U115" s="191"/>
    </row>
    <row r="116">
      <c r="A116" s="176"/>
      <c r="B116" s="165"/>
      <c r="C116" s="242"/>
      <c r="D116" s="165"/>
      <c r="E116" s="165"/>
      <c r="F116" s="165"/>
      <c r="G116" s="165"/>
      <c r="H116" s="178" t="s">
        <v>242</v>
      </c>
      <c r="I116" s="178">
        <f t="shared" si="37"/>
        <v>0</v>
      </c>
      <c r="J116" s="179">
        <f t="shared" si="38"/>
        <v>0</v>
      </c>
      <c r="K116" s="178"/>
      <c r="L116" s="178"/>
      <c r="N116" s="178"/>
      <c r="O116" s="178"/>
      <c r="P116" s="165"/>
      <c r="U116" s="191"/>
    </row>
    <row r="117">
      <c r="A117" s="176"/>
      <c r="B117" s="165"/>
      <c r="C117" s="242"/>
      <c r="D117" s="165"/>
      <c r="E117" s="165"/>
      <c r="F117" s="165"/>
      <c r="G117" s="165"/>
      <c r="H117" s="178" t="s">
        <v>345</v>
      </c>
      <c r="I117" s="178">
        <f t="shared" si="37"/>
        <v>0</v>
      </c>
      <c r="J117" s="179">
        <f t="shared" si="38"/>
        <v>0</v>
      </c>
      <c r="K117" s="178"/>
      <c r="L117" s="178"/>
      <c r="M117" s="178"/>
      <c r="N117" s="178"/>
      <c r="O117" s="178"/>
      <c r="P117" s="165"/>
      <c r="U117" s="191"/>
    </row>
    <row r="118">
      <c r="A118" s="176"/>
      <c r="B118" s="165"/>
      <c r="C118" s="242"/>
      <c r="D118" s="165"/>
      <c r="E118" s="165"/>
      <c r="F118" s="165"/>
      <c r="G118" s="165"/>
      <c r="H118" s="178" t="s">
        <v>248</v>
      </c>
      <c r="I118" s="178">
        <f t="shared" si="37"/>
        <v>0</v>
      </c>
      <c r="J118" s="179">
        <f t="shared" si="38"/>
        <v>0</v>
      </c>
      <c r="K118" s="178"/>
      <c r="L118" s="178"/>
      <c r="M118" s="178"/>
      <c r="N118" s="178"/>
      <c r="O118" s="178"/>
      <c r="P118" s="165"/>
      <c r="U118" s="191"/>
    </row>
    <row r="119">
      <c r="A119" s="176"/>
      <c r="B119" s="165"/>
      <c r="C119" s="242"/>
      <c r="D119" s="165"/>
      <c r="E119" s="165"/>
      <c r="F119" s="165"/>
      <c r="G119" s="165"/>
      <c r="H119" s="178" t="s">
        <v>348</v>
      </c>
      <c r="I119" s="178">
        <f t="shared" si="37"/>
        <v>0</v>
      </c>
      <c r="J119" s="179">
        <f t="shared" si="38"/>
        <v>0</v>
      </c>
      <c r="K119" s="178"/>
      <c r="L119" s="178"/>
      <c r="M119" s="178"/>
      <c r="N119" s="178"/>
      <c r="O119" s="178"/>
      <c r="P119" s="165"/>
      <c r="U119" s="191"/>
    </row>
    <row r="120">
      <c r="A120" s="176"/>
      <c r="B120" s="165"/>
      <c r="C120" s="242"/>
      <c r="D120" s="165"/>
      <c r="E120" s="165"/>
      <c r="F120" s="165"/>
      <c r="G120" s="165"/>
      <c r="H120" s="183" t="s">
        <v>251</v>
      </c>
      <c r="I120" s="178">
        <f t="shared" si="37"/>
        <v>0</v>
      </c>
      <c r="J120" s="179">
        <f t="shared" si="38"/>
        <v>0</v>
      </c>
      <c r="K120" s="178"/>
      <c r="L120" s="178"/>
      <c r="M120" s="178"/>
      <c r="N120" s="178"/>
      <c r="O120" s="178"/>
      <c r="P120" s="165"/>
      <c r="U120" s="191"/>
    </row>
    <row r="121">
      <c r="A121" s="176"/>
      <c r="B121" s="165"/>
      <c r="C121" s="242"/>
      <c r="D121" s="165"/>
      <c r="E121" s="165"/>
      <c r="F121" s="165"/>
      <c r="G121" s="165"/>
      <c r="H121" s="163" t="str">
        <f>HYPERLINK("https://docs.google.com/spreadsheets/d/1gcwweWNqUzTh07cmLfkMnNgM1BihIhXjjBRkb95hZVA/edit?usp=sharing","Time Sheets")</f>
        <v>Time Sheets</v>
      </c>
      <c r="I121" s="164" t="s">
        <v>254</v>
      </c>
      <c r="J121" s="17"/>
      <c r="K121" s="17"/>
      <c r="L121" s="17"/>
      <c r="M121" s="17"/>
      <c r="N121" s="17"/>
      <c r="O121" s="18"/>
      <c r="P121" s="165"/>
      <c r="U121" s="191"/>
    </row>
    <row r="122">
      <c r="A122" s="176"/>
      <c r="B122" s="165"/>
      <c r="C122" s="242"/>
      <c r="D122" s="165"/>
      <c r="E122" s="165"/>
      <c r="F122" s="165"/>
      <c r="G122" s="165"/>
      <c r="H122" s="171" t="s">
        <v>232</v>
      </c>
      <c r="I122" s="172" t="s">
        <v>233</v>
      </c>
      <c r="J122" s="173" t="s">
        <v>234</v>
      </c>
      <c r="K122" s="172" t="s">
        <v>235</v>
      </c>
      <c r="L122" s="172" t="s">
        <v>236</v>
      </c>
      <c r="M122" s="172" t="s">
        <v>237</v>
      </c>
      <c r="N122" s="172" t="s">
        <v>238</v>
      </c>
      <c r="O122" s="172" t="s">
        <v>239</v>
      </c>
      <c r="P122" s="165"/>
      <c r="U122" s="191"/>
    </row>
    <row r="123">
      <c r="A123" s="176"/>
      <c r="B123" s="165"/>
      <c r="C123" s="242"/>
      <c r="D123" s="165"/>
      <c r="E123" s="165"/>
      <c r="F123" s="165"/>
      <c r="G123" s="165"/>
      <c r="H123" s="178" t="s">
        <v>344</v>
      </c>
      <c r="I123" s="178">
        <f t="shared" ref="I123:I129" si="39">K123+L123+M123+N123+O123</f>
        <v>0</v>
      </c>
      <c r="J123" s="179">
        <f t="shared" ref="J123:J129" si="40">I123*13</f>
        <v>0</v>
      </c>
      <c r="K123" s="178"/>
      <c r="L123" s="178"/>
      <c r="M123" s="178"/>
      <c r="N123" s="178"/>
      <c r="O123" s="178"/>
      <c r="P123" s="165"/>
      <c r="U123" s="191"/>
    </row>
    <row r="124">
      <c r="A124" s="176"/>
      <c r="B124" s="165"/>
      <c r="C124" s="242"/>
      <c r="D124" s="165"/>
      <c r="E124" s="165"/>
      <c r="F124" s="165"/>
      <c r="G124" s="165"/>
      <c r="H124" s="178" t="s">
        <v>273</v>
      </c>
      <c r="I124" s="178">
        <f t="shared" si="39"/>
        <v>0</v>
      </c>
      <c r="J124" s="179">
        <f t="shared" si="40"/>
        <v>0</v>
      </c>
      <c r="K124" s="178"/>
      <c r="L124" s="178"/>
      <c r="M124" s="178"/>
      <c r="N124" s="178"/>
      <c r="O124" s="178"/>
      <c r="P124" s="165"/>
      <c r="U124" s="191"/>
    </row>
    <row r="125">
      <c r="A125" s="176"/>
      <c r="B125" s="165"/>
      <c r="C125" s="242"/>
      <c r="D125" s="165"/>
      <c r="E125" s="165"/>
      <c r="F125" s="165"/>
      <c r="G125" s="165"/>
      <c r="H125" s="178" t="s">
        <v>242</v>
      </c>
      <c r="I125" s="178">
        <f t="shared" si="39"/>
        <v>0</v>
      </c>
      <c r="J125" s="179">
        <f t="shared" si="40"/>
        <v>0</v>
      </c>
      <c r="K125" s="178"/>
      <c r="L125" s="178"/>
      <c r="N125" s="178"/>
      <c r="O125" s="178"/>
      <c r="P125" s="165"/>
      <c r="U125" s="191"/>
    </row>
    <row r="126">
      <c r="A126" s="176"/>
      <c r="B126" s="165"/>
      <c r="C126" s="242"/>
      <c r="D126" s="165"/>
      <c r="E126" s="165"/>
      <c r="F126" s="165"/>
      <c r="G126" s="165"/>
      <c r="H126" s="178" t="s">
        <v>345</v>
      </c>
      <c r="I126" s="178">
        <f t="shared" si="39"/>
        <v>0</v>
      </c>
      <c r="J126" s="179">
        <f t="shared" si="40"/>
        <v>0</v>
      </c>
      <c r="K126" s="178"/>
      <c r="L126" s="178"/>
      <c r="M126" s="178"/>
      <c r="N126" s="178"/>
      <c r="O126" s="178"/>
      <c r="P126" s="165"/>
      <c r="U126" s="191"/>
    </row>
    <row r="127">
      <c r="A127" s="176"/>
      <c r="B127" s="165"/>
      <c r="C127" s="242"/>
      <c r="D127" s="165"/>
      <c r="E127" s="165"/>
      <c r="F127" s="165"/>
      <c r="G127" s="165"/>
      <c r="H127" s="178" t="s">
        <v>248</v>
      </c>
      <c r="I127" s="178">
        <f t="shared" si="39"/>
        <v>0</v>
      </c>
      <c r="J127" s="179">
        <f t="shared" si="40"/>
        <v>0</v>
      </c>
      <c r="K127" s="178"/>
      <c r="L127" s="178"/>
      <c r="M127" s="178"/>
      <c r="N127" s="178"/>
      <c r="O127" s="178"/>
      <c r="P127" s="165"/>
      <c r="U127" s="191"/>
    </row>
    <row r="128">
      <c r="A128" s="176"/>
      <c r="B128" s="165"/>
      <c r="C128" s="242"/>
      <c r="D128" s="165"/>
      <c r="E128" s="165"/>
      <c r="F128" s="165"/>
      <c r="G128" s="165"/>
      <c r="H128" s="178" t="s">
        <v>348</v>
      </c>
      <c r="I128" s="178">
        <f t="shared" si="39"/>
        <v>0</v>
      </c>
      <c r="J128" s="179">
        <f t="shared" si="40"/>
        <v>0</v>
      </c>
      <c r="K128" s="178"/>
      <c r="L128" s="178"/>
      <c r="M128" s="178"/>
      <c r="N128" s="178"/>
      <c r="O128" s="178"/>
      <c r="P128" s="165"/>
      <c r="U128" s="191"/>
    </row>
    <row r="129">
      <c r="A129" s="176"/>
      <c r="B129" s="165"/>
      <c r="C129" s="242"/>
      <c r="D129" s="165"/>
      <c r="E129" s="165"/>
      <c r="F129" s="165"/>
      <c r="G129" s="165"/>
      <c r="H129" s="183" t="s">
        <v>251</v>
      </c>
      <c r="I129" s="178">
        <f t="shared" si="39"/>
        <v>0</v>
      </c>
      <c r="J129" s="179">
        <f t="shared" si="40"/>
        <v>0</v>
      </c>
      <c r="K129" s="178"/>
      <c r="L129" s="178"/>
      <c r="M129" s="178"/>
      <c r="N129" s="178"/>
      <c r="O129" s="178"/>
      <c r="P129" s="165"/>
      <c r="U129" s="191"/>
    </row>
    <row r="130">
      <c r="A130" s="176"/>
      <c r="B130" s="165"/>
      <c r="C130" s="242"/>
      <c r="D130" s="165"/>
      <c r="E130" s="165"/>
      <c r="F130" s="165"/>
      <c r="G130" s="165"/>
      <c r="H130" s="163" t="str">
        <f>HYPERLINK("https://docs.google.com/spreadsheets/d/1gcwweWNqUzTh07cmLfkMnNgM1BihIhXjjBRkb95hZVA/edit?usp=sharing","Time Sheets")</f>
        <v>Time Sheets</v>
      </c>
      <c r="I130" s="164" t="s">
        <v>254</v>
      </c>
      <c r="J130" s="17"/>
      <c r="K130" s="17"/>
      <c r="L130" s="17"/>
      <c r="M130" s="17"/>
      <c r="N130" s="17"/>
      <c r="O130" s="18"/>
      <c r="P130" s="165"/>
      <c r="U130" s="191"/>
    </row>
    <row r="131">
      <c r="A131" s="176"/>
      <c r="B131" s="165"/>
      <c r="C131" s="242"/>
      <c r="D131" s="165"/>
      <c r="E131" s="165"/>
      <c r="F131" s="165"/>
      <c r="G131" s="165"/>
      <c r="H131" s="171" t="s">
        <v>232</v>
      </c>
      <c r="I131" s="172" t="s">
        <v>233</v>
      </c>
      <c r="J131" s="173" t="s">
        <v>234</v>
      </c>
      <c r="K131" s="172" t="s">
        <v>235</v>
      </c>
      <c r="L131" s="172" t="s">
        <v>236</v>
      </c>
      <c r="M131" s="172" t="s">
        <v>237</v>
      </c>
      <c r="N131" s="172" t="s">
        <v>238</v>
      </c>
      <c r="O131" s="172" t="s">
        <v>239</v>
      </c>
      <c r="P131" s="165"/>
      <c r="U131" s="191"/>
    </row>
    <row r="132">
      <c r="A132" s="176"/>
      <c r="B132" s="165"/>
      <c r="C132" s="242"/>
      <c r="D132" s="165"/>
      <c r="E132" s="165"/>
      <c r="F132" s="165"/>
      <c r="G132" s="165"/>
      <c r="H132" s="178" t="s">
        <v>344</v>
      </c>
      <c r="I132" s="178">
        <f t="shared" ref="I132:I138" si="41">K132+L132+M132+N132+O132</f>
        <v>0</v>
      </c>
      <c r="J132" s="179">
        <f t="shared" ref="J132:J138" si="42">I132*13</f>
        <v>0</v>
      </c>
      <c r="K132" s="178"/>
      <c r="L132" s="178"/>
      <c r="M132" s="178"/>
      <c r="N132" s="178"/>
      <c r="O132" s="178"/>
      <c r="P132" s="165"/>
      <c r="U132" s="191"/>
    </row>
    <row r="133">
      <c r="A133" s="176"/>
      <c r="B133" s="165"/>
      <c r="C133" s="242"/>
      <c r="D133" s="165"/>
      <c r="E133" s="165"/>
      <c r="F133" s="165"/>
      <c r="G133" s="165"/>
      <c r="H133" s="178" t="s">
        <v>273</v>
      </c>
      <c r="I133" s="178">
        <f t="shared" si="41"/>
        <v>0</v>
      </c>
      <c r="J133" s="179">
        <f t="shared" si="42"/>
        <v>0</v>
      </c>
      <c r="K133" s="178"/>
      <c r="L133" s="178"/>
      <c r="M133" s="178"/>
      <c r="N133" s="178"/>
      <c r="O133" s="178"/>
      <c r="P133" s="165"/>
      <c r="U133" s="191"/>
    </row>
    <row r="134">
      <c r="A134" s="176"/>
      <c r="B134" s="165"/>
      <c r="C134" s="242"/>
      <c r="D134" s="165"/>
      <c r="E134" s="165"/>
      <c r="F134" s="165"/>
      <c r="G134" s="165"/>
      <c r="H134" s="178" t="s">
        <v>242</v>
      </c>
      <c r="I134" s="178">
        <f t="shared" si="41"/>
        <v>0</v>
      </c>
      <c r="J134" s="179">
        <f t="shared" si="42"/>
        <v>0</v>
      </c>
      <c r="K134" s="178"/>
      <c r="L134" s="178"/>
      <c r="N134" s="178"/>
      <c r="O134" s="178"/>
      <c r="P134" s="165"/>
      <c r="U134" s="191"/>
    </row>
    <row r="135">
      <c r="A135" s="176"/>
      <c r="B135" s="165"/>
      <c r="C135" s="242"/>
      <c r="D135" s="165"/>
      <c r="E135" s="165"/>
      <c r="F135" s="165"/>
      <c r="G135" s="165"/>
      <c r="H135" s="178" t="s">
        <v>345</v>
      </c>
      <c r="I135" s="178">
        <f t="shared" si="41"/>
        <v>0</v>
      </c>
      <c r="J135" s="179">
        <f t="shared" si="42"/>
        <v>0</v>
      </c>
      <c r="K135" s="178"/>
      <c r="L135" s="178"/>
      <c r="M135" s="178"/>
      <c r="N135" s="178"/>
      <c r="O135" s="178"/>
      <c r="P135" s="165"/>
      <c r="U135" s="191"/>
    </row>
    <row r="136">
      <c r="A136" s="176"/>
      <c r="B136" s="165"/>
      <c r="C136" s="242"/>
      <c r="D136" s="165"/>
      <c r="E136" s="165"/>
      <c r="F136" s="165"/>
      <c r="G136" s="165"/>
      <c r="H136" s="178" t="s">
        <v>248</v>
      </c>
      <c r="I136" s="178">
        <f t="shared" si="41"/>
        <v>0</v>
      </c>
      <c r="J136" s="179">
        <f t="shared" si="42"/>
        <v>0</v>
      </c>
      <c r="K136" s="178"/>
      <c r="L136" s="178"/>
      <c r="M136" s="178"/>
      <c r="N136" s="178"/>
      <c r="O136" s="178"/>
      <c r="P136" s="165"/>
      <c r="U136" s="191"/>
    </row>
    <row r="137">
      <c r="A137" s="176"/>
      <c r="B137" s="165"/>
      <c r="C137" s="242"/>
      <c r="D137" s="165"/>
      <c r="E137" s="165"/>
      <c r="F137" s="165"/>
      <c r="G137" s="165"/>
      <c r="H137" s="178" t="s">
        <v>348</v>
      </c>
      <c r="I137" s="178">
        <f t="shared" si="41"/>
        <v>0</v>
      </c>
      <c r="J137" s="179">
        <f t="shared" si="42"/>
        <v>0</v>
      </c>
      <c r="K137" s="178"/>
      <c r="L137" s="178"/>
      <c r="M137" s="178"/>
      <c r="N137" s="178"/>
      <c r="O137" s="178"/>
      <c r="P137" s="165"/>
      <c r="U137" s="191"/>
    </row>
    <row r="138">
      <c r="A138" s="176"/>
      <c r="B138" s="165"/>
      <c r="C138" s="242"/>
      <c r="D138" s="165"/>
      <c r="E138" s="165"/>
      <c r="F138" s="165"/>
      <c r="G138" s="165"/>
      <c r="H138" s="183" t="s">
        <v>251</v>
      </c>
      <c r="I138" s="178">
        <f t="shared" si="41"/>
        <v>0</v>
      </c>
      <c r="J138" s="179">
        <f t="shared" si="42"/>
        <v>0</v>
      </c>
      <c r="K138" s="178"/>
      <c r="L138" s="178"/>
      <c r="M138" s="178"/>
      <c r="N138" s="178"/>
      <c r="O138" s="178"/>
      <c r="P138" s="165"/>
      <c r="U138" s="191"/>
    </row>
    <row r="139">
      <c r="A139" s="176"/>
      <c r="B139" s="165"/>
      <c r="C139" s="242"/>
      <c r="D139" s="165"/>
      <c r="E139" s="165"/>
      <c r="F139" s="165"/>
      <c r="G139" s="165"/>
      <c r="H139" s="163" t="str">
        <f>HYPERLINK("https://docs.google.com/spreadsheets/d/1gcwweWNqUzTh07cmLfkMnNgM1BihIhXjjBRkb95hZVA/edit?usp=sharing","Time Sheets")</f>
        <v>Time Sheets</v>
      </c>
      <c r="I139" s="164" t="s">
        <v>254</v>
      </c>
      <c r="J139" s="17"/>
      <c r="K139" s="17"/>
      <c r="L139" s="17"/>
      <c r="M139" s="17"/>
      <c r="N139" s="17"/>
      <c r="O139" s="18"/>
      <c r="P139" s="165"/>
      <c r="U139" s="191"/>
    </row>
    <row r="140">
      <c r="A140" s="176"/>
      <c r="B140" s="165"/>
      <c r="C140" s="242"/>
      <c r="D140" s="165"/>
      <c r="E140" s="165"/>
      <c r="F140" s="165"/>
      <c r="G140" s="165"/>
      <c r="H140" s="171" t="s">
        <v>232</v>
      </c>
      <c r="I140" s="172" t="s">
        <v>233</v>
      </c>
      <c r="J140" s="173" t="s">
        <v>234</v>
      </c>
      <c r="K140" s="172" t="s">
        <v>235</v>
      </c>
      <c r="L140" s="172" t="s">
        <v>236</v>
      </c>
      <c r="M140" s="172" t="s">
        <v>237</v>
      </c>
      <c r="N140" s="172" t="s">
        <v>238</v>
      </c>
      <c r="O140" s="172" t="s">
        <v>239</v>
      </c>
      <c r="P140" s="165"/>
      <c r="U140" s="191"/>
    </row>
    <row r="141">
      <c r="A141" s="176"/>
      <c r="B141" s="165"/>
      <c r="C141" s="242"/>
      <c r="D141" s="165"/>
      <c r="E141" s="165"/>
      <c r="F141" s="165"/>
      <c r="G141" s="165"/>
      <c r="H141" s="178" t="s">
        <v>344</v>
      </c>
      <c r="I141" s="178">
        <f t="shared" ref="I141:I147" si="43">K141+L141+M141+N141+O141</f>
        <v>0</v>
      </c>
      <c r="J141" s="179">
        <f t="shared" ref="J141:J147" si="44">I141*13</f>
        <v>0</v>
      </c>
      <c r="K141" s="178"/>
      <c r="L141" s="178"/>
      <c r="M141" s="178"/>
      <c r="N141" s="178"/>
      <c r="O141" s="178"/>
      <c r="P141" s="165"/>
      <c r="U141" s="191"/>
    </row>
    <row r="142">
      <c r="A142" s="176"/>
      <c r="B142" s="165"/>
      <c r="C142" s="242"/>
      <c r="D142" s="165"/>
      <c r="E142" s="165"/>
      <c r="F142" s="165"/>
      <c r="G142" s="165"/>
      <c r="H142" s="178" t="s">
        <v>273</v>
      </c>
      <c r="I142" s="178">
        <f t="shared" si="43"/>
        <v>0</v>
      </c>
      <c r="J142" s="179">
        <f t="shared" si="44"/>
        <v>0</v>
      </c>
      <c r="K142" s="178"/>
      <c r="L142" s="178"/>
      <c r="M142" s="178"/>
      <c r="N142" s="178"/>
      <c r="O142" s="178"/>
      <c r="P142" s="165"/>
      <c r="U142" s="191"/>
    </row>
    <row r="143">
      <c r="A143" s="176"/>
      <c r="B143" s="165"/>
      <c r="C143" s="242"/>
      <c r="D143" s="165"/>
      <c r="E143" s="165"/>
      <c r="F143" s="165"/>
      <c r="G143" s="165"/>
      <c r="H143" s="178" t="s">
        <v>242</v>
      </c>
      <c r="I143" s="178">
        <f t="shared" si="43"/>
        <v>0</v>
      </c>
      <c r="J143" s="179">
        <f t="shared" si="44"/>
        <v>0</v>
      </c>
      <c r="K143" s="178"/>
      <c r="L143" s="178"/>
      <c r="N143" s="178"/>
      <c r="O143" s="178"/>
      <c r="P143" s="165"/>
      <c r="U143" s="191"/>
    </row>
    <row r="144">
      <c r="A144" s="176"/>
      <c r="B144" s="165"/>
      <c r="C144" s="242"/>
      <c r="D144" s="165"/>
      <c r="E144" s="165"/>
      <c r="F144" s="165"/>
      <c r="G144" s="165"/>
      <c r="H144" s="178" t="s">
        <v>345</v>
      </c>
      <c r="I144" s="178">
        <f t="shared" si="43"/>
        <v>0</v>
      </c>
      <c r="J144" s="179">
        <f t="shared" si="44"/>
        <v>0</v>
      </c>
      <c r="K144" s="178"/>
      <c r="L144" s="178"/>
      <c r="M144" s="178"/>
      <c r="N144" s="178"/>
      <c r="O144" s="178"/>
      <c r="P144" s="165"/>
      <c r="U144" s="191"/>
    </row>
    <row r="145">
      <c r="A145" s="176"/>
      <c r="B145" s="165"/>
      <c r="C145" s="242"/>
      <c r="D145" s="165"/>
      <c r="E145" s="165"/>
      <c r="F145" s="165"/>
      <c r="G145" s="165"/>
      <c r="H145" s="178" t="s">
        <v>248</v>
      </c>
      <c r="I145" s="178">
        <f t="shared" si="43"/>
        <v>0</v>
      </c>
      <c r="J145" s="179">
        <f t="shared" si="44"/>
        <v>0</v>
      </c>
      <c r="K145" s="178"/>
      <c r="L145" s="178"/>
      <c r="M145" s="178"/>
      <c r="N145" s="178"/>
      <c r="O145" s="178"/>
      <c r="P145" s="165"/>
      <c r="U145" s="191"/>
    </row>
    <row r="146">
      <c r="A146" s="176"/>
      <c r="B146" s="165"/>
      <c r="C146" s="242"/>
      <c r="D146" s="165"/>
      <c r="E146" s="165"/>
      <c r="F146" s="165"/>
      <c r="G146" s="165"/>
      <c r="H146" s="178" t="s">
        <v>348</v>
      </c>
      <c r="I146" s="178">
        <f t="shared" si="43"/>
        <v>0</v>
      </c>
      <c r="J146" s="179">
        <f t="shared" si="44"/>
        <v>0</v>
      </c>
      <c r="K146" s="178"/>
      <c r="L146" s="178"/>
      <c r="M146" s="178"/>
      <c r="N146" s="178"/>
      <c r="O146" s="178"/>
      <c r="P146" s="165"/>
      <c r="U146" s="191"/>
    </row>
    <row r="147">
      <c r="A147" s="176"/>
      <c r="B147" s="191"/>
      <c r="C147" s="191"/>
      <c r="D147" s="191"/>
      <c r="E147" s="191"/>
      <c r="F147" s="191"/>
      <c r="G147" s="165"/>
      <c r="H147" s="183" t="s">
        <v>251</v>
      </c>
      <c r="I147" s="178">
        <f t="shared" si="43"/>
        <v>0</v>
      </c>
      <c r="J147" s="179">
        <f t="shared" si="44"/>
        <v>0</v>
      </c>
      <c r="K147" s="178"/>
      <c r="L147" s="178"/>
      <c r="M147" s="178"/>
      <c r="N147" s="178"/>
      <c r="O147" s="178"/>
      <c r="P147" s="165"/>
      <c r="U147" s="191"/>
    </row>
    <row r="148">
      <c r="A148" s="176"/>
      <c r="G148" s="165"/>
      <c r="H148" s="163" t="str">
        <f>HYPERLINK("https://docs.google.com/spreadsheets/d/1gcwweWNqUzTh07cmLfkMnNgM1BihIhXjjBRkb95hZVA/edit?usp=sharing","Time Sheets")</f>
        <v>Time Sheets</v>
      </c>
      <c r="I148" s="164" t="s">
        <v>254</v>
      </c>
      <c r="J148" s="17"/>
      <c r="K148" s="17"/>
      <c r="L148" s="17"/>
      <c r="M148" s="17"/>
      <c r="N148" s="17"/>
      <c r="O148" s="18"/>
      <c r="P148" s="165"/>
      <c r="U148" s="191"/>
    </row>
    <row r="149">
      <c r="A149" s="176"/>
      <c r="G149" s="165"/>
      <c r="H149" s="171" t="s">
        <v>232</v>
      </c>
      <c r="I149" s="172" t="s">
        <v>233</v>
      </c>
      <c r="J149" s="173" t="s">
        <v>234</v>
      </c>
      <c r="K149" s="172" t="s">
        <v>235</v>
      </c>
      <c r="L149" s="172" t="s">
        <v>236</v>
      </c>
      <c r="M149" s="172" t="s">
        <v>237</v>
      </c>
      <c r="N149" s="172" t="s">
        <v>238</v>
      </c>
      <c r="O149" s="172" t="s">
        <v>239</v>
      </c>
      <c r="P149" s="165"/>
      <c r="U149" s="191"/>
    </row>
    <row r="150">
      <c r="A150" s="176"/>
      <c r="G150" s="165"/>
      <c r="H150" s="178" t="s">
        <v>344</v>
      </c>
      <c r="I150" s="178">
        <f t="shared" ref="I150:I156" si="45">K150+L150+M150+N150+O150</f>
        <v>0</v>
      </c>
      <c r="J150" s="179">
        <f t="shared" ref="J150:J156" si="46">I150*13</f>
        <v>0</v>
      </c>
      <c r="K150" s="178"/>
      <c r="L150" s="178"/>
      <c r="M150" s="178"/>
      <c r="N150" s="178"/>
      <c r="O150" s="178"/>
      <c r="P150" s="165"/>
      <c r="U150" s="191"/>
    </row>
    <row r="151">
      <c r="A151" s="176"/>
      <c r="G151" s="165"/>
      <c r="H151" s="178" t="s">
        <v>273</v>
      </c>
      <c r="I151" s="178">
        <f t="shared" si="45"/>
        <v>0</v>
      </c>
      <c r="J151" s="179">
        <f t="shared" si="46"/>
        <v>0</v>
      </c>
      <c r="K151" s="178"/>
      <c r="L151" s="178"/>
      <c r="M151" s="178"/>
      <c r="N151" s="178"/>
      <c r="O151" s="178"/>
      <c r="P151" s="165"/>
      <c r="U151" s="191"/>
    </row>
    <row r="152">
      <c r="A152" s="176"/>
      <c r="G152" s="165"/>
      <c r="H152" s="178" t="s">
        <v>242</v>
      </c>
      <c r="I152" s="178">
        <f t="shared" si="45"/>
        <v>0</v>
      </c>
      <c r="J152" s="179">
        <f t="shared" si="46"/>
        <v>0</v>
      </c>
      <c r="K152" s="178"/>
      <c r="L152" s="178"/>
      <c r="N152" s="178"/>
      <c r="O152" s="178"/>
      <c r="P152" s="165"/>
      <c r="U152" s="191"/>
    </row>
    <row r="153">
      <c r="A153" s="176"/>
      <c r="G153" s="165"/>
      <c r="H153" s="178" t="s">
        <v>345</v>
      </c>
      <c r="I153" s="178">
        <f t="shared" si="45"/>
        <v>0</v>
      </c>
      <c r="J153" s="179">
        <f t="shared" si="46"/>
        <v>0</v>
      </c>
      <c r="K153" s="178"/>
      <c r="L153" s="178"/>
      <c r="M153" s="178"/>
      <c r="N153" s="178"/>
      <c r="O153" s="178"/>
      <c r="P153" s="165"/>
      <c r="U153" s="191"/>
    </row>
    <row r="154">
      <c r="A154" s="176"/>
      <c r="G154" s="165"/>
      <c r="H154" s="178" t="s">
        <v>248</v>
      </c>
      <c r="I154" s="178">
        <f t="shared" si="45"/>
        <v>0</v>
      </c>
      <c r="J154" s="179">
        <f t="shared" si="46"/>
        <v>0</v>
      </c>
      <c r="K154" s="178"/>
      <c r="L154" s="178"/>
      <c r="M154" s="178"/>
      <c r="N154" s="178"/>
      <c r="O154" s="178"/>
      <c r="P154" s="165"/>
      <c r="U154" s="191"/>
    </row>
    <row r="155">
      <c r="A155" s="176"/>
      <c r="G155" s="165"/>
      <c r="H155" s="178" t="s">
        <v>348</v>
      </c>
      <c r="I155" s="178">
        <f t="shared" si="45"/>
        <v>0</v>
      </c>
      <c r="J155" s="179">
        <f t="shared" si="46"/>
        <v>0</v>
      </c>
      <c r="K155" s="178"/>
      <c r="L155" s="178"/>
      <c r="M155" s="178"/>
      <c r="N155" s="178"/>
      <c r="O155" s="178"/>
      <c r="P155" s="165"/>
      <c r="U155" s="191"/>
    </row>
    <row r="156">
      <c r="A156" s="176"/>
      <c r="G156" s="165"/>
      <c r="H156" s="183" t="s">
        <v>251</v>
      </c>
      <c r="I156" s="178">
        <f t="shared" si="45"/>
        <v>0</v>
      </c>
      <c r="J156" s="179">
        <f t="shared" si="46"/>
        <v>0</v>
      </c>
      <c r="K156" s="178"/>
      <c r="L156" s="178"/>
      <c r="M156" s="178"/>
      <c r="N156" s="178"/>
      <c r="O156" s="178"/>
      <c r="P156" s="165"/>
      <c r="U156" s="191"/>
    </row>
    <row r="157">
      <c r="A157" s="176"/>
      <c r="G157" s="165"/>
      <c r="H157" s="163" t="str">
        <f>HYPERLINK("https://docs.google.com/spreadsheets/d/1gcwweWNqUzTh07cmLfkMnNgM1BihIhXjjBRkb95hZVA/edit?usp=sharing","Time Sheets")</f>
        <v>Time Sheets</v>
      </c>
      <c r="I157" s="164" t="s">
        <v>254</v>
      </c>
      <c r="J157" s="17"/>
      <c r="K157" s="17"/>
      <c r="L157" s="17"/>
      <c r="M157" s="17"/>
      <c r="N157" s="17"/>
      <c r="O157" s="18"/>
      <c r="P157" s="165"/>
      <c r="U157" s="191"/>
    </row>
    <row r="158">
      <c r="A158" s="176"/>
      <c r="G158" s="165"/>
      <c r="H158" s="171" t="s">
        <v>232</v>
      </c>
      <c r="I158" s="172" t="s">
        <v>233</v>
      </c>
      <c r="J158" s="173" t="s">
        <v>234</v>
      </c>
      <c r="K158" s="172" t="s">
        <v>235</v>
      </c>
      <c r="L158" s="172" t="s">
        <v>236</v>
      </c>
      <c r="M158" s="172" t="s">
        <v>237</v>
      </c>
      <c r="N158" s="172" t="s">
        <v>238</v>
      </c>
      <c r="O158" s="172" t="s">
        <v>239</v>
      </c>
      <c r="P158" s="165"/>
      <c r="U158" s="191"/>
    </row>
    <row r="159">
      <c r="A159" s="176"/>
      <c r="G159" s="165"/>
      <c r="H159" s="178" t="s">
        <v>344</v>
      </c>
      <c r="I159" s="178">
        <f t="shared" ref="I159:I165" si="47">K159+L159+M159+N159+O159</f>
        <v>0</v>
      </c>
      <c r="J159" s="179">
        <f t="shared" ref="J159:J165" si="48">I159*13</f>
        <v>0</v>
      </c>
      <c r="K159" s="178"/>
      <c r="L159" s="178"/>
      <c r="M159" s="178"/>
      <c r="N159" s="178"/>
      <c r="O159" s="178"/>
      <c r="P159" s="165"/>
      <c r="U159" s="191"/>
    </row>
    <row r="160">
      <c r="A160" s="176"/>
      <c r="G160" s="165"/>
      <c r="H160" s="178" t="s">
        <v>273</v>
      </c>
      <c r="I160" s="178">
        <f t="shared" si="47"/>
        <v>0</v>
      </c>
      <c r="J160" s="179">
        <f t="shared" si="48"/>
        <v>0</v>
      </c>
      <c r="K160" s="178"/>
      <c r="L160" s="178"/>
      <c r="M160" s="178"/>
      <c r="N160" s="178"/>
      <c r="O160" s="178"/>
      <c r="P160" s="165"/>
      <c r="U160" s="191"/>
    </row>
    <row r="161">
      <c r="A161" s="176"/>
      <c r="G161" s="165"/>
      <c r="H161" s="178" t="s">
        <v>242</v>
      </c>
      <c r="I161" s="178">
        <f t="shared" si="47"/>
        <v>0</v>
      </c>
      <c r="J161" s="179">
        <f t="shared" si="48"/>
        <v>0</v>
      </c>
      <c r="K161" s="178"/>
      <c r="L161" s="178"/>
      <c r="N161" s="178"/>
      <c r="O161" s="178"/>
      <c r="P161" s="165"/>
      <c r="U161" s="191"/>
    </row>
    <row r="162">
      <c r="A162" s="176"/>
      <c r="G162" s="165"/>
      <c r="H162" s="178" t="s">
        <v>345</v>
      </c>
      <c r="I162" s="178">
        <f t="shared" si="47"/>
        <v>0</v>
      </c>
      <c r="J162" s="179">
        <f t="shared" si="48"/>
        <v>0</v>
      </c>
      <c r="K162" s="178"/>
      <c r="L162" s="178"/>
      <c r="M162" s="178"/>
      <c r="N162" s="178"/>
      <c r="O162" s="178"/>
      <c r="P162" s="165"/>
      <c r="U162" s="191"/>
    </row>
    <row r="163">
      <c r="A163" s="176"/>
      <c r="G163" s="165"/>
      <c r="H163" s="178" t="s">
        <v>248</v>
      </c>
      <c r="I163" s="178">
        <f t="shared" si="47"/>
        <v>0</v>
      </c>
      <c r="J163" s="179">
        <f t="shared" si="48"/>
        <v>0</v>
      </c>
      <c r="K163" s="178"/>
      <c r="L163" s="178"/>
      <c r="M163" s="178"/>
      <c r="N163" s="178"/>
      <c r="O163" s="178"/>
      <c r="P163" s="165"/>
      <c r="U163" s="191"/>
    </row>
    <row r="164">
      <c r="A164" s="176"/>
      <c r="G164" s="165"/>
      <c r="H164" s="178" t="s">
        <v>348</v>
      </c>
      <c r="I164" s="178">
        <f t="shared" si="47"/>
        <v>0</v>
      </c>
      <c r="J164" s="179">
        <f t="shared" si="48"/>
        <v>0</v>
      </c>
      <c r="K164" s="178"/>
      <c r="L164" s="178"/>
      <c r="M164" s="178"/>
      <c r="N164" s="178"/>
      <c r="O164" s="178"/>
      <c r="P164" s="165"/>
      <c r="U164" s="191"/>
    </row>
    <row r="165">
      <c r="A165" s="176"/>
      <c r="G165" s="165"/>
      <c r="H165" s="183" t="s">
        <v>251</v>
      </c>
      <c r="I165" s="178">
        <f t="shared" si="47"/>
        <v>0</v>
      </c>
      <c r="J165" s="179">
        <f t="shared" si="48"/>
        <v>0</v>
      </c>
      <c r="K165" s="178"/>
      <c r="L165" s="178"/>
      <c r="M165" s="178"/>
      <c r="N165" s="178"/>
      <c r="O165" s="178"/>
      <c r="P165" s="165"/>
      <c r="U165" s="191"/>
    </row>
    <row r="166">
      <c r="A166" s="176"/>
      <c r="G166" s="165"/>
      <c r="H166" s="163" t="str">
        <f>HYPERLINK("https://docs.google.com/spreadsheets/d/1gcwweWNqUzTh07cmLfkMnNgM1BihIhXjjBRkb95hZVA/edit?usp=sharing","Time Sheets")</f>
        <v>Time Sheets</v>
      </c>
      <c r="I166" s="164" t="s">
        <v>254</v>
      </c>
      <c r="J166" s="17"/>
      <c r="K166" s="17"/>
      <c r="L166" s="17"/>
      <c r="M166" s="17"/>
      <c r="N166" s="17"/>
      <c r="O166" s="18"/>
      <c r="P166" s="165"/>
      <c r="U166" s="191"/>
    </row>
    <row r="167">
      <c r="A167" s="176"/>
      <c r="G167" s="165"/>
      <c r="H167" s="171" t="s">
        <v>232</v>
      </c>
      <c r="I167" s="172" t="s">
        <v>233</v>
      </c>
      <c r="J167" s="173" t="s">
        <v>234</v>
      </c>
      <c r="K167" s="172" t="s">
        <v>235</v>
      </c>
      <c r="L167" s="172" t="s">
        <v>236</v>
      </c>
      <c r="M167" s="172" t="s">
        <v>237</v>
      </c>
      <c r="N167" s="172" t="s">
        <v>238</v>
      </c>
      <c r="O167" s="172" t="s">
        <v>239</v>
      </c>
      <c r="P167" s="165"/>
      <c r="U167" s="191"/>
    </row>
    <row r="168">
      <c r="A168" s="176"/>
      <c r="G168" s="165"/>
      <c r="H168" s="178" t="s">
        <v>344</v>
      </c>
      <c r="I168" s="178">
        <f t="shared" ref="I168:I174" si="49">K168+L168+M168+N168+O168</f>
        <v>0</v>
      </c>
      <c r="J168" s="179">
        <f t="shared" ref="J168:J174" si="50">I168*13</f>
        <v>0</v>
      </c>
      <c r="K168" s="178"/>
      <c r="L168" s="178"/>
      <c r="M168" s="178"/>
      <c r="N168" s="178"/>
      <c r="O168" s="178"/>
      <c r="P168" s="165"/>
      <c r="U168" s="191"/>
    </row>
    <row r="169">
      <c r="A169" s="176"/>
      <c r="G169" s="165"/>
      <c r="H169" s="178" t="s">
        <v>273</v>
      </c>
      <c r="I169" s="178">
        <f t="shared" si="49"/>
        <v>0</v>
      </c>
      <c r="J169" s="179">
        <f t="shared" si="50"/>
        <v>0</v>
      </c>
      <c r="K169" s="178"/>
      <c r="L169" s="178"/>
      <c r="M169" s="178"/>
      <c r="N169" s="178"/>
      <c r="O169" s="178"/>
      <c r="P169" s="165"/>
      <c r="U169" s="191"/>
    </row>
    <row r="170">
      <c r="A170" s="176"/>
      <c r="G170" s="165"/>
      <c r="H170" s="178" t="s">
        <v>242</v>
      </c>
      <c r="I170" s="178">
        <f t="shared" si="49"/>
        <v>0</v>
      </c>
      <c r="J170" s="179">
        <f t="shared" si="50"/>
        <v>0</v>
      </c>
      <c r="K170" s="178"/>
      <c r="L170" s="178"/>
      <c r="N170" s="178"/>
      <c r="O170" s="178"/>
      <c r="P170" s="165"/>
      <c r="U170" s="191"/>
    </row>
    <row r="171">
      <c r="A171" s="176"/>
      <c r="G171" s="165"/>
      <c r="H171" s="178" t="s">
        <v>345</v>
      </c>
      <c r="I171" s="178">
        <f t="shared" si="49"/>
        <v>0</v>
      </c>
      <c r="J171" s="179">
        <f t="shared" si="50"/>
        <v>0</v>
      </c>
      <c r="K171" s="178"/>
      <c r="L171" s="178"/>
      <c r="M171" s="178"/>
      <c r="N171" s="178"/>
      <c r="O171" s="178"/>
      <c r="P171" s="165"/>
      <c r="U171" s="191"/>
    </row>
    <row r="172">
      <c r="A172" s="176"/>
      <c r="G172" s="165"/>
      <c r="H172" s="178" t="s">
        <v>248</v>
      </c>
      <c r="I172" s="178">
        <f t="shared" si="49"/>
        <v>0</v>
      </c>
      <c r="J172" s="179">
        <f t="shared" si="50"/>
        <v>0</v>
      </c>
      <c r="K172" s="178"/>
      <c r="L172" s="178"/>
      <c r="M172" s="178"/>
      <c r="N172" s="178"/>
      <c r="O172" s="178"/>
      <c r="P172" s="165"/>
      <c r="U172" s="191"/>
    </row>
    <row r="173">
      <c r="A173" s="176"/>
      <c r="G173" s="165"/>
      <c r="H173" s="178" t="s">
        <v>348</v>
      </c>
      <c r="I173" s="178">
        <f t="shared" si="49"/>
        <v>0</v>
      </c>
      <c r="J173" s="179">
        <f t="shared" si="50"/>
        <v>0</v>
      </c>
      <c r="K173" s="178"/>
      <c r="L173" s="178"/>
      <c r="M173" s="178"/>
      <c r="N173" s="178"/>
      <c r="O173" s="178"/>
      <c r="P173" s="165"/>
      <c r="U173" s="191"/>
    </row>
    <row r="174">
      <c r="A174" s="191"/>
      <c r="G174" s="165"/>
      <c r="H174" s="183" t="s">
        <v>251</v>
      </c>
      <c r="I174" s="178">
        <f t="shared" si="49"/>
        <v>0</v>
      </c>
      <c r="J174" s="179">
        <f t="shared" si="50"/>
        <v>0</v>
      </c>
      <c r="K174" s="178"/>
      <c r="L174" s="178"/>
      <c r="M174" s="178"/>
      <c r="N174" s="178"/>
      <c r="O174" s="178"/>
      <c r="P174" s="165"/>
      <c r="U174" s="191"/>
    </row>
  </sheetData>
  <mergeCells count="99">
    <mergeCell ref="Q38:T38"/>
    <mergeCell ref="Q39:T39"/>
    <mergeCell ref="I40:O40"/>
    <mergeCell ref="Q40:T40"/>
    <mergeCell ref="Q41:T41"/>
    <mergeCell ref="Q42:T42"/>
    <mergeCell ref="Q43:T43"/>
    <mergeCell ref="Q44:T44"/>
    <mergeCell ref="Q45:T45"/>
    <mergeCell ref="Q46:T46"/>
    <mergeCell ref="Q47:T47"/>
    <mergeCell ref="Q48:T48"/>
    <mergeCell ref="I49:O49"/>
    <mergeCell ref="Q49:T49"/>
    <mergeCell ref="Q50:T50"/>
    <mergeCell ref="Q51:T51"/>
    <mergeCell ref="Q52:T52"/>
    <mergeCell ref="Q53:T53"/>
    <mergeCell ref="Q54:T54"/>
    <mergeCell ref="Q55:T55"/>
    <mergeCell ref="Q56:T56"/>
    <mergeCell ref="Q66:T66"/>
    <mergeCell ref="I67:O67"/>
    <mergeCell ref="Q67:T67"/>
    <mergeCell ref="Q59:T59"/>
    <mergeCell ref="Q60:T60"/>
    <mergeCell ref="Q61:T61"/>
    <mergeCell ref="Q62:T62"/>
    <mergeCell ref="Q63:T63"/>
    <mergeCell ref="Q64:T64"/>
    <mergeCell ref="Q65:T65"/>
    <mergeCell ref="Q75:T75"/>
    <mergeCell ref="I76:O76"/>
    <mergeCell ref="Q76:T76"/>
    <mergeCell ref="Q68:T68"/>
    <mergeCell ref="Q69:T69"/>
    <mergeCell ref="Q70:T70"/>
    <mergeCell ref="Q71:T71"/>
    <mergeCell ref="Q72:T72"/>
    <mergeCell ref="Q73:T73"/>
    <mergeCell ref="Q74:T74"/>
    <mergeCell ref="Q77:T77"/>
    <mergeCell ref="Q78:T78"/>
    <mergeCell ref="Q79:T79"/>
    <mergeCell ref="Q80:T80"/>
    <mergeCell ref="Q81:T81"/>
    <mergeCell ref="Q82:T82"/>
    <mergeCell ref="Q83:T83"/>
    <mergeCell ref="I139:O139"/>
    <mergeCell ref="I148:O148"/>
    <mergeCell ref="I157:O157"/>
    <mergeCell ref="I166:O166"/>
    <mergeCell ref="Q84:T84"/>
    <mergeCell ref="I85:O85"/>
    <mergeCell ref="I94:O94"/>
    <mergeCell ref="I103:O103"/>
    <mergeCell ref="I112:O112"/>
    <mergeCell ref="I121:O121"/>
    <mergeCell ref="I130:O130"/>
    <mergeCell ref="B1:T1"/>
    <mergeCell ref="H2:O2"/>
    <mergeCell ref="Q2:T2"/>
    <mergeCell ref="I3:O3"/>
    <mergeCell ref="Q10:S10"/>
    <mergeCell ref="Q11:S11"/>
    <mergeCell ref="I13:O13"/>
    <mergeCell ref="Q12:S12"/>
    <mergeCell ref="Q13:S13"/>
    <mergeCell ref="Q14:S14"/>
    <mergeCell ref="Q15:S15"/>
    <mergeCell ref="Q16:S16"/>
    <mergeCell ref="Q17:S17"/>
    <mergeCell ref="Q18:S18"/>
    <mergeCell ref="Q19:S19"/>
    <mergeCell ref="Q20:S20"/>
    <mergeCell ref="Q21:S21"/>
    <mergeCell ref="I22:O22"/>
    <mergeCell ref="Q22:S22"/>
    <mergeCell ref="Q23:S23"/>
    <mergeCell ref="Q24:S24"/>
    <mergeCell ref="Q25:T25"/>
    <mergeCell ref="Q26:T26"/>
    <mergeCell ref="Q27:T27"/>
    <mergeCell ref="Q28:T28"/>
    <mergeCell ref="Q29:T29"/>
    <mergeCell ref="Q30:T30"/>
    <mergeCell ref="I31:O31"/>
    <mergeCell ref="B37:D37"/>
    <mergeCell ref="B38:D38"/>
    <mergeCell ref="Q31:T31"/>
    <mergeCell ref="Q32:T32"/>
    <mergeCell ref="Q33:T33"/>
    <mergeCell ref="Q34:T34"/>
    <mergeCell ref="Q35:T35"/>
    <mergeCell ref="Q36:T36"/>
    <mergeCell ref="Q37:T37"/>
    <mergeCell ref="Q57:T57"/>
    <mergeCell ref="I58:O58"/>
    <mergeCell ref="Q58:T5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Right="0"/>
    <pageSetUpPr fitToPage="1"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75" outlineLevelRow="1"/>
  <cols>
    <col customWidth="1" min="1" max="1" width="17.14"/>
  </cols>
  <sheetData>
    <row r="1" outlineLevel="1">
      <c r="A1" s="1"/>
      <c r="B1" s="1"/>
      <c r="C1" s="1"/>
      <c r="D1" s="1"/>
      <c r="E1" s="1"/>
      <c r="F1" s="1"/>
      <c r="G1" s="2"/>
      <c r="H1" s="2"/>
      <c r="I1" s="3"/>
      <c r="J1" s="2"/>
      <c r="K1" s="3"/>
      <c r="L1" s="2"/>
      <c r="M1" s="2"/>
      <c r="N1" s="1"/>
      <c r="O1" s="2"/>
      <c r="P1" s="3"/>
      <c r="Q1" s="2"/>
      <c r="R1" s="2"/>
      <c r="S1" s="1"/>
      <c r="T1" s="3"/>
      <c r="U1" s="2"/>
      <c r="V1" s="2"/>
      <c r="W1" s="1"/>
      <c r="X1" s="3"/>
      <c r="Y1" s="2"/>
      <c r="Z1" s="2"/>
      <c r="AA1" s="1"/>
      <c r="AB1" s="3"/>
      <c r="AC1" s="2"/>
      <c r="AD1" s="2"/>
      <c r="AE1" s="1"/>
      <c r="AF1" s="1"/>
      <c r="AG1" s="3"/>
      <c r="AH1" s="2"/>
      <c r="AI1" s="2"/>
      <c r="AJ1" s="1"/>
      <c r="AK1" s="3"/>
      <c r="AL1" s="2"/>
      <c r="AM1" s="2"/>
      <c r="AN1" s="1"/>
      <c r="AO1" s="3"/>
      <c r="AP1" s="2"/>
      <c r="AQ1" s="2"/>
      <c r="AR1" s="1"/>
      <c r="AS1" s="1"/>
      <c r="AT1" s="3"/>
      <c r="AU1" s="2"/>
      <c r="AV1" s="2"/>
      <c r="AW1" s="1"/>
      <c r="AX1" s="3"/>
      <c r="AY1" s="2"/>
      <c r="AZ1" s="2"/>
      <c r="BA1" s="1"/>
      <c r="BB1" s="1"/>
      <c r="BC1" s="1"/>
      <c r="BD1" s="1"/>
      <c r="BE1" s="1"/>
      <c r="BF1" s="1"/>
      <c r="BG1" s="3"/>
      <c r="BH1" s="2"/>
      <c r="BI1" s="2"/>
      <c r="BJ1" s="1"/>
      <c r="BK1" s="3"/>
      <c r="BL1" s="2"/>
      <c r="BM1" s="2"/>
      <c r="BN1" s="1"/>
      <c r="BO1" s="3"/>
      <c r="BP1" s="2"/>
      <c r="BQ1" s="2"/>
      <c r="BR1" s="1"/>
      <c r="BS1" s="1"/>
      <c r="BT1" s="3"/>
      <c r="BU1" s="2"/>
      <c r="BV1" s="2"/>
      <c r="BW1" s="1"/>
      <c r="BX1" s="3"/>
      <c r="BY1" s="2"/>
      <c r="BZ1" s="2"/>
      <c r="CA1" s="1"/>
      <c r="CB1" s="3"/>
      <c r="CC1" s="2"/>
      <c r="CD1" s="2"/>
      <c r="CE1" s="1"/>
      <c r="CF1" s="1"/>
      <c r="CG1" s="3"/>
      <c r="CH1" s="2"/>
      <c r="CI1" s="2"/>
      <c r="CJ1" s="1"/>
      <c r="CK1" s="3"/>
      <c r="CL1" s="2"/>
      <c r="CM1" s="2"/>
      <c r="CN1" s="1"/>
      <c r="CO1" s="3"/>
      <c r="CP1" s="2"/>
      <c r="CQ1" s="2"/>
      <c r="CR1" s="1"/>
      <c r="CS1" s="1"/>
      <c r="CT1" s="3"/>
      <c r="CU1" s="2"/>
      <c r="CV1" s="2"/>
      <c r="CW1" s="1"/>
      <c r="CX1" s="3"/>
      <c r="CY1" s="2"/>
      <c r="CZ1" s="2"/>
      <c r="DA1" s="1"/>
      <c r="DB1" s="1"/>
    </row>
    <row r="2" outlineLevel="1">
      <c r="A2" s="4" t="s">
        <v>0</v>
      </c>
      <c r="C2" s="5"/>
      <c r="D2" s="6" t="s">
        <v>1</v>
      </c>
      <c r="E2" s="7" t="s">
        <v>2</v>
      </c>
      <c r="F2" s="8" t="s">
        <v>3</v>
      </c>
      <c r="G2" s="9" t="s">
        <v>4</v>
      </c>
      <c r="H2" s="10" t="s">
        <v>5</v>
      </c>
      <c r="I2" s="11" t="s">
        <v>6</v>
      </c>
      <c r="J2" s="12"/>
      <c r="K2" s="5"/>
      <c r="L2" s="6" t="s">
        <v>1</v>
      </c>
      <c r="M2" s="7" t="s">
        <v>2</v>
      </c>
      <c r="N2" s="8" t="s">
        <v>3</v>
      </c>
      <c r="O2" s="9" t="s">
        <v>4</v>
      </c>
      <c r="P2" s="10" t="s">
        <v>5</v>
      </c>
      <c r="Q2" s="11" t="s">
        <v>6</v>
      </c>
      <c r="R2" s="13"/>
      <c r="S2" s="12"/>
      <c r="T2" s="6" t="s">
        <v>1</v>
      </c>
      <c r="U2" s="7" t="s">
        <v>2</v>
      </c>
      <c r="V2" s="8" t="s">
        <v>3</v>
      </c>
      <c r="W2" s="9" t="s">
        <v>4</v>
      </c>
      <c r="X2" s="10" t="s">
        <v>5</v>
      </c>
      <c r="Y2" s="11" t="s">
        <v>6</v>
      </c>
      <c r="Z2" s="5"/>
      <c r="AA2" s="13"/>
      <c r="AB2" s="12"/>
      <c r="AC2" s="5"/>
      <c r="AD2" s="5"/>
      <c r="AE2" s="13"/>
      <c r="AF2" s="13"/>
      <c r="AG2" s="12"/>
      <c r="AH2" s="5"/>
      <c r="AI2" s="5"/>
      <c r="AJ2" s="13"/>
      <c r="AK2" s="12"/>
      <c r="AL2" s="5"/>
      <c r="AM2" s="5"/>
      <c r="AN2" s="13"/>
      <c r="AO2" s="12"/>
      <c r="AP2" s="5"/>
      <c r="AQ2" s="6" t="s">
        <v>1</v>
      </c>
      <c r="AR2" s="7" t="s">
        <v>2</v>
      </c>
      <c r="AS2" s="8" t="s">
        <v>3</v>
      </c>
      <c r="AT2" s="9" t="s">
        <v>4</v>
      </c>
      <c r="AU2" s="10" t="s">
        <v>5</v>
      </c>
      <c r="AV2" s="11" t="s">
        <v>6</v>
      </c>
      <c r="AX2" s="12"/>
      <c r="AY2" s="6" t="s">
        <v>1</v>
      </c>
      <c r="AZ2" s="7" t="s">
        <v>2</v>
      </c>
      <c r="BA2" s="8" t="s">
        <v>3</v>
      </c>
      <c r="BB2" s="9" t="s">
        <v>4</v>
      </c>
      <c r="BC2" s="10" t="s">
        <v>5</v>
      </c>
      <c r="BD2" s="11" t="s">
        <v>6</v>
      </c>
      <c r="BE2" s="33"/>
      <c r="BF2" s="33"/>
      <c r="BG2" s="6" t="s">
        <v>1</v>
      </c>
      <c r="BH2" s="7" t="s">
        <v>2</v>
      </c>
      <c r="BI2" s="8" t="s">
        <v>3</v>
      </c>
      <c r="BJ2" s="9" t="s">
        <v>4</v>
      </c>
      <c r="BK2" s="10" t="s">
        <v>5</v>
      </c>
      <c r="BL2" s="11" t="s">
        <v>6</v>
      </c>
      <c r="BM2" s="5"/>
      <c r="BN2" s="13"/>
      <c r="BO2" s="6" t="s">
        <v>1</v>
      </c>
      <c r="BP2" s="7" t="s">
        <v>2</v>
      </c>
      <c r="BQ2" s="8" t="s">
        <v>3</v>
      </c>
      <c r="BR2" s="9" t="s">
        <v>4</v>
      </c>
      <c r="BS2" s="10" t="s">
        <v>5</v>
      </c>
      <c r="BT2" s="11" t="s">
        <v>6</v>
      </c>
      <c r="BU2" s="5"/>
      <c r="BV2" s="5"/>
      <c r="BW2" s="6" t="s">
        <v>1</v>
      </c>
      <c r="BX2" s="7" t="s">
        <v>2</v>
      </c>
      <c r="BY2" s="8" t="s">
        <v>3</v>
      </c>
      <c r="BZ2" s="9" t="s">
        <v>4</v>
      </c>
      <c r="CA2" s="10" t="s">
        <v>5</v>
      </c>
      <c r="CB2" s="11" t="s">
        <v>6</v>
      </c>
      <c r="CC2" s="5"/>
      <c r="CD2" s="5"/>
      <c r="CE2" s="6" t="s">
        <v>1</v>
      </c>
      <c r="CF2" s="7" t="s">
        <v>2</v>
      </c>
      <c r="CG2" s="8" t="s">
        <v>3</v>
      </c>
      <c r="CH2" s="9" t="s">
        <v>4</v>
      </c>
      <c r="CI2" s="10" t="s">
        <v>5</v>
      </c>
      <c r="CJ2" s="11" t="s">
        <v>6</v>
      </c>
      <c r="CK2" s="12"/>
      <c r="CL2" s="5"/>
      <c r="CM2" s="6" t="s">
        <v>1</v>
      </c>
      <c r="CN2" s="7" t="s">
        <v>2</v>
      </c>
      <c r="CO2" s="8" t="s">
        <v>3</v>
      </c>
      <c r="CP2" s="9" t="s">
        <v>4</v>
      </c>
      <c r="CQ2" s="10" t="s">
        <v>5</v>
      </c>
      <c r="CR2" s="11" t="s">
        <v>6</v>
      </c>
      <c r="CS2" s="13"/>
      <c r="CT2" s="12"/>
      <c r="CU2" s="6" t="s">
        <v>1</v>
      </c>
      <c r="CV2" s="7" t="s">
        <v>2</v>
      </c>
      <c r="CW2" s="8" t="s">
        <v>3</v>
      </c>
      <c r="CX2" s="9" t="s">
        <v>4</v>
      </c>
      <c r="CY2" s="10" t="s">
        <v>5</v>
      </c>
      <c r="CZ2" s="11" t="s">
        <v>6</v>
      </c>
      <c r="DA2" s="13"/>
      <c r="DB2" s="13"/>
    </row>
    <row r="3" outlineLevel="1">
      <c r="A3" s="1"/>
      <c r="B3" s="1"/>
      <c r="C3" s="2"/>
      <c r="D3" s="1"/>
      <c r="E3" s="1"/>
      <c r="F3" s="1"/>
      <c r="G3" s="1"/>
      <c r="H3" s="3"/>
      <c r="I3" s="3"/>
      <c r="J3" s="2"/>
      <c r="K3" s="3"/>
      <c r="L3" s="2"/>
      <c r="M3" s="2"/>
      <c r="N3" s="2"/>
      <c r="O3" s="2"/>
      <c r="P3" s="3"/>
      <c r="Q3" s="2"/>
      <c r="R3" s="2"/>
      <c r="S3" s="2"/>
      <c r="T3" s="3"/>
      <c r="U3" s="2"/>
      <c r="V3" s="2"/>
      <c r="W3" s="2"/>
      <c r="X3" s="3"/>
      <c r="Y3" s="2"/>
      <c r="Z3" s="2"/>
      <c r="AA3" s="2"/>
      <c r="AB3" s="3"/>
      <c r="AC3" s="2"/>
      <c r="AD3" s="2"/>
      <c r="AE3" s="2"/>
      <c r="AF3" s="1"/>
      <c r="AG3" s="3"/>
      <c r="AH3" s="2"/>
      <c r="AI3" s="2"/>
      <c r="AJ3" s="2"/>
      <c r="AK3" s="3"/>
      <c r="AL3" s="2"/>
      <c r="AM3" s="2"/>
      <c r="AN3" s="2"/>
      <c r="AO3" s="3"/>
      <c r="AP3" s="2"/>
      <c r="AQ3" s="2"/>
      <c r="AR3" s="2"/>
      <c r="AS3" s="1"/>
      <c r="AT3" s="3"/>
      <c r="AU3" s="2"/>
      <c r="AV3" s="2"/>
      <c r="AW3" s="2"/>
      <c r="AX3" s="3"/>
      <c r="AY3" s="2"/>
      <c r="AZ3" s="2"/>
      <c r="BA3" s="2"/>
      <c r="BB3" s="2"/>
      <c r="BC3" s="2"/>
      <c r="BD3" s="2"/>
      <c r="BE3" s="2"/>
      <c r="BF3" s="2"/>
      <c r="BG3" s="3"/>
      <c r="BH3" s="2"/>
      <c r="BI3" s="2"/>
      <c r="BJ3" s="2"/>
      <c r="BK3" s="3"/>
      <c r="BL3" s="2"/>
      <c r="BM3" s="2"/>
      <c r="BN3" s="2"/>
      <c r="BO3" s="3"/>
      <c r="BP3" s="2"/>
      <c r="BQ3" s="2"/>
      <c r="BR3" s="2"/>
      <c r="BS3" s="2"/>
      <c r="BT3" s="3"/>
      <c r="BU3" s="2"/>
      <c r="BV3" s="2"/>
      <c r="BW3" s="2"/>
      <c r="BX3" s="3"/>
      <c r="BY3" s="2"/>
      <c r="BZ3" s="2"/>
      <c r="CA3" s="2"/>
      <c r="CB3" s="3"/>
      <c r="CC3" s="2"/>
      <c r="CD3" s="2"/>
      <c r="CE3" s="2"/>
      <c r="CF3" s="2"/>
      <c r="CG3" s="3"/>
      <c r="CH3" s="2"/>
      <c r="CI3" s="2"/>
      <c r="CJ3" s="2"/>
      <c r="CK3" s="3"/>
      <c r="CL3" s="2"/>
      <c r="CM3" s="2"/>
      <c r="CN3" s="2"/>
      <c r="CO3" s="3"/>
      <c r="CP3" s="2"/>
      <c r="CQ3" s="2"/>
      <c r="CR3" s="2"/>
      <c r="CS3" s="2"/>
      <c r="CT3" s="3"/>
      <c r="CU3" s="2"/>
      <c r="CV3" s="2"/>
      <c r="CW3" s="2"/>
      <c r="CX3" s="3"/>
      <c r="CY3" s="2"/>
      <c r="CZ3" s="2"/>
      <c r="DA3" s="2"/>
      <c r="DB3" s="2"/>
    </row>
    <row r="4" outlineLevel="1">
      <c r="A4" s="14" t="s">
        <v>7</v>
      </c>
      <c r="B4" s="15" t="s">
        <v>8</v>
      </c>
      <c r="C4" s="34" t="s">
        <v>50</v>
      </c>
      <c r="D4" s="17"/>
      <c r="E4" s="17"/>
      <c r="F4" s="18"/>
      <c r="G4" s="35">
        <v>44593.0</v>
      </c>
      <c r="H4" s="17"/>
      <c r="I4" s="17"/>
      <c r="J4" s="18"/>
      <c r="K4" s="19">
        <v>44621.0</v>
      </c>
      <c r="L4" s="17"/>
      <c r="M4" s="17"/>
      <c r="N4" s="17"/>
      <c r="O4" s="18"/>
      <c r="P4" s="19">
        <v>44652.0</v>
      </c>
      <c r="Q4" s="17"/>
      <c r="R4" s="17"/>
      <c r="S4" s="18"/>
      <c r="T4" s="19">
        <v>44682.0</v>
      </c>
      <c r="U4" s="17"/>
      <c r="V4" s="17"/>
      <c r="W4" s="18"/>
      <c r="X4" s="16">
        <v>43983.0</v>
      </c>
      <c r="Y4" s="17"/>
      <c r="Z4" s="17"/>
      <c r="AA4" s="18"/>
      <c r="AB4" s="16">
        <v>44013.0</v>
      </c>
      <c r="AC4" s="17"/>
      <c r="AD4" s="17"/>
      <c r="AE4" s="17"/>
      <c r="AF4" s="18"/>
      <c r="AG4" s="16">
        <v>44044.0</v>
      </c>
      <c r="AH4" s="17"/>
      <c r="AI4" s="17"/>
      <c r="AJ4" s="18"/>
      <c r="AK4" s="16">
        <v>44075.0</v>
      </c>
      <c r="AL4" s="17"/>
      <c r="AM4" s="17"/>
      <c r="AN4" s="18"/>
      <c r="AO4" s="16">
        <v>44105.0</v>
      </c>
      <c r="AP4" s="17"/>
      <c r="AQ4" s="17"/>
      <c r="AR4" s="17"/>
      <c r="AS4" s="18"/>
      <c r="AT4" s="16">
        <v>44136.0</v>
      </c>
      <c r="AU4" s="17"/>
      <c r="AV4" s="17"/>
      <c r="AW4" s="18"/>
      <c r="AX4" s="16">
        <v>44166.0</v>
      </c>
      <c r="AY4" s="17"/>
      <c r="AZ4" s="17"/>
      <c r="BA4" s="18"/>
      <c r="BB4" s="36" t="s">
        <v>51</v>
      </c>
      <c r="BC4" s="17"/>
      <c r="BD4" s="17"/>
      <c r="BE4" s="17"/>
      <c r="BF4" s="18"/>
      <c r="BG4" s="16">
        <v>44228.0</v>
      </c>
      <c r="BH4" s="17"/>
      <c r="BI4" s="17"/>
      <c r="BJ4" s="18"/>
      <c r="BK4" s="16">
        <v>44256.0</v>
      </c>
      <c r="BL4" s="17"/>
      <c r="BM4" s="17"/>
      <c r="BN4" s="18"/>
      <c r="BO4" s="16">
        <v>44287.0</v>
      </c>
      <c r="BP4" s="17"/>
      <c r="BQ4" s="17"/>
      <c r="BR4" s="17"/>
      <c r="BS4" s="18"/>
      <c r="BT4" s="16">
        <v>44317.0</v>
      </c>
      <c r="BU4" s="17"/>
      <c r="BV4" s="17"/>
      <c r="BW4" s="18"/>
      <c r="BX4" s="16">
        <v>44348.0</v>
      </c>
      <c r="BY4" s="17"/>
      <c r="BZ4" s="17"/>
      <c r="CA4" s="18"/>
      <c r="CB4" s="16">
        <v>44378.0</v>
      </c>
      <c r="CC4" s="17"/>
      <c r="CD4" s="17"/>
      <c r="CE4" s="17"/>
      <c r="CF4" s="18"/>
      <c r="CG4" s="19">
        <v>44409.0</v>
      </c>
      <c r="CH4" s="17"/>
      <c r="CI4" s="17"/>
      <c r="CJ4" s="18"/>
      <c r="CK4" s="16">
        <v>44440.0</v>
      </c>
      <c r="CL4" s="17"/>
      <c r="CM4" s="17"/>
      <c r="CN4" s="18"/>
      <c r="CO4" s="16">
        <v>44470.0</v>
      </c>
      <c r="CP4" s="17"/>
      <c r="CQ4" s="17"/>
      <c r="CR4" s="17"/>
      <c r="CS4" s="18"/>
      <c r="CT4" s="16">
        <v>44501.0</v>
      </c>
      <c r="CU4" s="17"/>
      <c r="CV4" s="17"/>
      <c r="CW4" s="18"/>
      <c r="CX4" s="16">
        <v>44531.0</v>
      </c>
      <c r="CY4" s="17"/>
      <c r="CZ4" s="17"/>
      <c r="DA4" s="17"/>
      <c r="DB4" s="18"/>
    </row>
    <row r="5" outlineLevel="1">
      <c r="B5" s="20"/>
      <c r="C5" s="37" t="s">
        <v>52</v>
      </c>
      <c r="D5" s="37" t="s">
        <v>53</v>
      </c>
      <c r="E5" s="14" t="s">
        <v>54</v>
      </c>
      <c r="F5" s="38" t="s">
        <v>55</v>
      </c>
      <c r="G5" s="14" t="s">
        <v>56</v>
      </c>
      <c r="H5" s="14" t="s">
        <v>57</v>
      </c>
      <c r="I5" s="14" t="s">
        <v>58</v>
      </c>
      <c r="J5" s="22" t="s">
        <v>59</v>
      </c>
      <c r="K5" s="14" t="s">
        <v>60</v>
      </c>
      <c r="L5" s="21" t="s">
        <v>61</v>
      </c>
      <c r="M5" s="21" t="s">
        <v>62</v>
      </c>
      <c r="N5" s="21" t="s">
        <v>63</v>
      </c>
      <c r="O5" s="22" t="s">
        <v>64</v>
      </c>
      <c r="P5" s="14" t="s">
        <v>65</v>
      </c>
      <c r="Q5" s="21" t="s">
        <v>66</v>
      </c>
      <c r="R5" s="21" t="s">
        <v>67</v>
      </c>
      <c r="S5" s="22" t="s">
        <v>68</v>
      </c>
      <c r="T5" s="14" t="s">
        <v>69</v>
      </c>
      <c r="U5" s="21" t="s">
        <v>70</v>
      </c>
      <c r="V5" s="21" t="s">
        <v>71</v>
      </c>
      <c r="W5" s="22" t="s">
        <v>72</v>
      </c>
      <c r="X5" s="14" t="s">
        <v>73</v>
      </c>
      <c r="Y5" s="21" t="s">
        <v>74</v>
      </c>
      <c r="Z5" s="21" t="s">
        <v>75</v>
      </c>
      <c r="AA5" s="22" t="s">
        <v>76</v>
      </c>
      <c r="AB5" s="14" t="s">
        <v>77</v>
      </c>
      <c r="AC5" s="21" t="s">
        <v>78</v>
      </c>
      <c r="AD5" s="21" t="s">
        <v>79</v>
      </c>
      <c r="AE5" s="21" t="s">
        <v>80</v>
      </c>
      <c r="AF5" s="38" t="s">
        <v>81</v>
      </c>
      <c r="AG5" s="14" t="s">
        <v>82</v>
      </c>
      <c r="AH5" s="21" t="s">
        <v>83</v>
      </c>
      <c r="AI5" s="21" t="s">
        <v>84</v>
      </c>
      <c r="AJ5" s="22" t="s">
        <v>85</v>
      </c>
      <c r="AK5" s="14" t="s">
        <v>86</v>
      </c>
      <c r="AL5" s="21" t="s">
        <v>87</v>
      </c>
      <c r="AM5" s="21" t="s">
        <v>88</v>
      </c>
      <c r="AN5" s="22" t="s">
        <v>89</v>
      </c>
      <c r="AO5" s="14" t="s">
        <v>90</v>
      </c>
      <c r="AP5" s="21" t="s">
        <v>91</v>
      </c>
      <c r="AQ5" s="21" t="s">
        <v>92</v>
      </c>
      <c r="AR5" s="21" t="s">
        <v>93</v>
      </c>
      <c r="AS5" s="38" t="s">
        <v>94</v>
      </c>
      <c r="AT5" s="14" t="s">
        <v>95</v>
      </c>
      <c r="AU5" s="21" t="s">
        <v>96</v>
      </c>
      <c r="AV5" s="21" t="s">
        <v>97</v>
      </c>
      <c r="AW5" s="22" t="s">
        <v>98</v>
      </c>
      <c r="AX5" s="14" t="s">
        <v>99</v>
      </c>
      <c r="AY5" s="21" t="s">
        <v>100</v>
      </c>
      <c r="AZ5" s="21" t="s">
        <v>101</v>
      </c>
      <c r="BA5" s="22" t="s">
        <v>102</v>
      </c>
      <c r="BB5" s="21" t="s">
        <v>103</v>
      </c>
      <c r="BC5" s="21" t="s">
        <v>104</v>
      </c>
      <c r="BD5" s="21" t="s">
        <v>105</v>
      </c>
      <c r="BE5" s="21" t="s">
        <v>106</v>
      </c>
      <c r="BF5" s="22" t="s">
        <v>107</v>
      </c>
      <c r="BG5" s="14" t="s">
        <v>108</v>
      </c>
      <c r="BH5" s="21" t="s">
        <v>109</v>
      </c>
      <c r="BI5" s="21" t="s">
        <v>110</v>
      </c>
      <c r="BJ5" s="22" t="s">
        <v>111</v>
      </c>
      <c r="BK5" s="14" t="s">
        <v>112</v>
      </c>
      <c r="BL5" s="21" t="s">
        <v>113</v>
      </c>
      <c r="BM5" s="21" t="s">
        <v>114</v>
      </c>
      <c r="BN5" s="22" t="s">
        <v>115</v>
      </c>
      <c r="BO5" s="14" t="s">
        <v>116</v>
      </c>
      <c r="BP5" s="21" t="s">
        <v>117</v>
      </c>
      <c r="BQ5" s="21" t="s">
        <v>118</v>
      </c>
      <c r="BR5" s="21" t="s">
        <v>119</v>
      </c>
      <c r="BS5" s="22" t="s">
        <v>120</v>
      </c>
      <c r="BT5" s="14" t="s">
        <v>121</v>
      </c>
      <c r="BU5" s="21" t="s">
        <v>122</v>
      </c>
      <c r="BV5" s="21" t="s">
        <v>123</v>
      </c>
      <c r="BW5" s="22" t="s">
        <v>124</v>
      </c>
      <c r="BX5" s="14" t="s">
        <v>125</v>
      </c>
      <c r="BY5" s="21" t="s">
        <v>126</v>
      </c>
      <c r="BZ5" s="21" t="s">
        <v>127</v>
      </c>
      <c r="CA5" s="22" t="s">
        <v>128</v>
      </c>
      <c r="CB5" s="14" t="s">
        <v>129</v>
      </c>
      <c r="CC5" s="21" t="s">
        <v>130</v>
      </c>
      <c r="CD5" s="21" t="s">
        <v>9</v>
      </c>
      <c r="CE5" s="21" t="s">
        <v>10</v>
      </c>
      <c r="CF5" s="22" t="s">
        <v>11</v>
      </c>
      <c r="CG5" s="14" t="s">
        <v>12</v>
      </c>
      <c r="CH5" s="21" t="s">
        <v>13</v>
      </c>
      <c r="CI5" s="21" t="s">
        <v>14</v>
      </c>
      <c r="CJ5" s="22" t="s">
        <v>15</v>
      </c>
      <c r="CK5" s="14" t="s">
        <v>16</v>
      </c>
      <c r="CL5" s="21" t="s">
        <v>17</v>
      </c>
      <c r="CM5" s="21" t="s">
        <v>18</v>
      </c>
      <c r="CN5" s="22" t="s">
        <v>19</v>
      </c>
      <c r="CO5" s="14" t="s">
        <v>20</v>
      </c>
      <c r="CP5" s="21" t="s">
        <v>21</v>
      </c>
      <c r="CQ5" s="21" t="s">
        <v>22</v>
      </c>
      <c r="CR5" s="21" t="s">
        <v>23</v>
      </c>
      <c r="CS5" s="22" t="s">
        <v>24</v>
      </c>
      <c r="CT5" s="14" t="s">
        <v>25</v>
      </c>
      <c r="CU5" s="21" t="s">
        <v>26</v>
      </c>
      <c r="CV5" s="21" t="s">
        <v>27</v>
      </c>
      <c r="CW5" s="22" t="s">
        <v>28</v>
      </c>
      <c r="CX5" s="14" t="s">
        <v>29</v>
      </c>
      <c r="CY5" s="21" t="s">
        <v>30</v>
      </c>
      <c r="CZ5" s="21" t="s">
        <v>31</v>
      </c>
      <c r="DA5" s="21" t="s">
        <v>32</v>
      </c>
      <c r="DB5" s="22" t="s">
        <v>33</v>
      </c>
    </row>
    <row r="6">
      <c r="A6" s="23" t="s">
        <v>34</v>
      </c>
      <c r="B6" s="23" t="s">
        <v>35</v>
      </c>
      <c r="C6" s="24" t="s">
        <v>36</v>
      </c>
      <c r="D6" s="24" t="s">
        <v>37</v>
      </c>
      <c r="E6" s="24" t="s">
        <v>38</v>
      </c>
      <c r="F6" s="24" t="s">
        <v>39</v>
      </c>
      <c r="G6" s="24" t="s">
        <v>40</v>
      </c>
      <c r="H6" s="24" t="s">
        <v>41</v>
      </c>
      <c r="I6" s="24" t="s">
        <v>42</v>
      </c>
      <c r="J6" s="24" t="s">
        <v>43</v>
      </c>
      <c r="K6" s="24" t="s">
        <v>44</v>
      </c>
      <c r="L6" s="24" t="s">
        <v>45</v>
      </c>
      <c r="M6" s="24" t="s">
        <v>46</v>
      </c>
      <c r="N6" s="24" t="s">
        <v>47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5"/>
      <c r="AB6" s="23" t="s">
        <v>34</v>
      </c>
      <c r="AC6" s="23" t="s">
        <v>35</v>
      </c>
      <c r="AD6" s="24" t="s">
        <v>36</v>
      </c>
      <c r="AE6" s="24" t="s">
        <v>37</v>
      </c>
      <c r="AF6" s="24" t="s">
        <v>38</v>
      </c>
      <c r="AG6" s="24" t="s">
        <v>39</v>
      </c>
      <c r="AH6" s="24" t="s">
        <v>40</v>
      </c>
      <c r="AI6" s="24" t="s">
        <v>41</v>
      </c>
      <c r="AJ6" s="24" t="s">
        <v>42</v>
      </c>
      <c r="AK6" s="24" t="s">
        <v>43</v>
      </c>
      <c r="AL6" s="24" t="s">
        <v>44</v>
      </c>
      <c r="AM6" s="24" t="s">
        <v>45</v>
      </c>
      <c r="AN6" s="24" t="s">
        <v>46</v>
      </c>
      <c r="AO6" s="24" t="s">
        <v>47</v>
      </c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5"/>
      <c r="BC6" s="23" t="s">
        <v>34</v>
      </c>
      <c r="BD6" s="23" t="s">
        <v>35</v>
      </c>
      <c r="BE6" s="24" t="s">
        <v>36</v>
      </c>
      <c r="BF6" s="24" t="s">
        <v>37</v>
      </c>
      <c r="BG6" s="24" t="s">
        <v>38</v>
      </c>
      <c r="BH6" s="24" t="s">
        <v>39</v>
      </c>
      <c r="BI6" s="24" t="s">
        <v>40</v>
      </c>
      <c r="BJ6" s="24" t="s">
        <v>41</v>
      </c>
      <c r="BK6" s="24" t="s">
        <v>42</v>
      </c>
      <c r="BL6" s="24" t="s">
        <v>43</v>
      </c>
      <c r="BM6" s="24" t="s">
        <v>44</v>
      </c>
      <c r="BN6" s="24" t="s">
        <v>45</v>
      </c>
      <c r="BO6" s="24" t="s">
        <v>46</v>
      </c>
      <c r="BP6" s="24" t="s">
        <v>47</v>
      </c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5"/>
      <c r="CD6" s="23" t="s">
        <v>42</v>
      </c>
      <c r="CE6" s="23" t="s">
        <v>43</v>
      </c>
      <c r="CF6" s="23" t="s">
        <v>131</v>
      </c>
      <c r="CG6" s="23" t="s">
        <v>45</v>
      </c>
      <c r="CH6" s="23" t="s">
        <v>46</v>
      </c>
      <c r="CI6" s="23" t="s">
        <v>47</v>
      </c>
      <c r="CJ6" s="23" t="s">
        <v>132</v>
      </c>
      <c r="CK6" s="23" t="s">
        <v>133</v>
      </c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</row>
    <row r="7">
      <c r="A7" s="26" t="s">
        <v>48</v>
      </c>
      <c r="B7" s="26">
        <f>sum(C7:N7)</f>
        <v>120</v>
      </c>
      <c r="C7" s="26">
        <v>10.0</v>
      </c>
      <c r="D7" s="26">
        <v>10.0</v>
      </c>
      <c r="E7" s="26">
        <v>10.0</v>
      </c>
      <c r="F7" s="26">
        <v>10.0</v>
      </c>
      <c r="G7" s="26">
        <v>10.0</v>
      </c>
      <c r="H7" s="26">
        <v>10.0</v>
      </c>
      <c r="I7" s="26">
        <v>10.0</v>
      </c>
      <c r="J7" s="26">
        <v>10.0</v>
      </c>
      <c r="K7" s="26">
        <v>10.0</v>
      </c>
      <c r="L7" s="26">
        <v>10.0</v>
      </c>
      <c r="M7" s="26">
        <v>10.0</v>
      </c>
      <c r="N7" s="26">
        <v>10.0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7"/>
      <c r="AB7" s="26" t="s">
        <v>48</v>
      </c>
      <c r="AC7" s="26">
        <f>sum(AD7:AO7)</f>
        <v>120</v>
      </c>
      <c r="AD7" s="26">
        <v>10.0</v>
      </c>
      <c r="AE7" s="26">
        <v>10.0</v>
      </c>
      <c r="AF7" s="26">
        <v>10.0</v>
      </c>
      <c r="AG7" s="26">
        <v>10.0</v>
      </c>
      <c r="AH7" s="26">
        <v>10.0</v>
      </c>
      <c r="AI7" s="26">
        <v>10.0</v>
      </c>
      <c r="AJ7" s="26">
        <v>10.0</v>
      </c>
      <c r="AK7" s="26">
        <v>10.0</v>
      </c>
      <c r="AL7" s="26">
        <v>10.0</v>
      </c>
      <c r="AM7" s="26">
        <v>10.0</v>
      </c>
      <c r="AN7" s="26">
        <v>10.0</v>
      </c>
      <c r="AO7" s="26">
        <v>10.0</v>
      </c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7"/>
      <c r="BC7" s="26" t="s">
        <v>48</v>
      </c>
      <c r="BD7" s="26">
        <f>sum(BE7:BP7)</f>
        <v>120</v>
      </c>
      <c r="BE7" s="26">
        <v>10.0</v>
      </c>
      <c r="BF7" s="26">
        <v>10.0</v>
      </c>
      <c r="BG7" s="26">
        <v>10.0</v>
      </c>
      <c r="BH7" s="26">
        <v>10.0</v>
      </c>
      <c r="BI7" s="26">
        <v>10.0</v>
      </c>
      <c r="BJ7" s="26">
        <v>10.0</v>
      </c>
      <c r="BK7" s="26">
        <v>10.0</v>
      </c>
      <c r="BL7" s="26">
        <v>10.0</v>
      </c>
      <c r="BM7" s="26">
        <v>10.0</v>
      </c>
      <c r="BN7" s="26">
        <v>10.0</v>
      </c>
      <c r="BO7" s="26">
        <v>10.0</v>
      </c>
      <c r="BP7" s="26">
        <v>10.0</v>
      </c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7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</row>
    <row r="8">
      <c r="A8" s="23" t="s">
        <v>34</v>
      </c>
      <c r="B8" s="23" t="s">
        <v>35</v>
      </c>
      <c r="C8" s="27"/>
      <c r="D8" s="24" t="s">
        <v>36</v>
      </c>
      <c r="E8" s="24" t="s">
        <v>37</v>
      </c>
      <c r="F8" s="24" t="s">
        <v>38</v>
      </c>
      <c r="G8" s="24" t="s">
        <v>39</v>
      </c>
      <c r="H8" s="24" t="s">
        <v>40</v>
      </c>
      <c r="I8" s="24" t="s">
        <v>41</v>
      </c>
      <c r="J8" s="24" t="s">
        <v>42</v>
      </c>
      <c r="K8" s="24" t="s">
        <v>43</v>
      </c>
      <c r="L8" s="24" t="s">
        <v>44</v>
      </c>
      <c r="M8" s="24" t="s">
        <v>45</v>
      </c>
      <c r="N8" s="24" t="s">
        <v>46</v>
      </c>
      <c r="O8" s="24" t="s">
        <v>47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3" t="s">
        <v>34</v>
      </c>
      <c r="AC8" s="23" t="s">
        <v>35</v>
      </c>
      <c r="AD8" s="27"/>
      <c r="AE8" s="24" t="s">
        <v>36</v>
      </c>
      <c r="AF8" s="24" t="s">
        <v>37</v>
      </c>
      <c r="AG8" s="24" t="s">
        <v>38</v>
      </c>
      <c r="AH8" s="24" t="s">
        <v>39</v>
      </c>
      <c r="AI8" s="24" t="s">
        <v>40</v>
      </c>
      <c r="AJ8" s="24" t="s">
        <v>41</v>
      </c>
      <c r="AK8" s="24" t="s">
        <v>42</v>
      </c>
      <c r="AL8" s="24" t="s">
        <v>43</v>
      </c>
      <c r="AM8" s="24" t="s">
        <v>44</v>
      </c>
      <c r="AN8" s="24" t="s">
        <v>45</v>
      </c>
      <c r="AO8" s="24" t="s">
        <v>46</v>
      </c>
      <c r="AP8" s="24" t="s">
        <v>47</v>
      </c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3" t="s">
        <v>34</v>
      </c>
      <c r="BD8" s="23" t="s">
        <v>35</v>
      </c>
      <c r="BE8" s="27"/>
      <c r="BF8" s="24" t="s">
        <v>36</v>
      </c>
      <c r="BG8" s="24" t="s">
        <v>37</v>
      </c>
      <c r="BH8" s="24" t="s">
        <v>38</v>
      </c>
      <c r="BI8" s="24" t="s">
        <v>39</v>
      </c>
      <c r="BJ8" s="24" t="s">
        <v>40</v>
      </c>
      <c r="BK8" s="24" t="s">
        <v>41</v>
      </c>
      <c r="BL8" s="24" t="s">
        <v>42</v>
      </c>
      <c r="BM8" s="24" t="s">
        <v>43</v>
      </c>
      <c r="BN8" s="24" t="s">
        <v>44</v>
      </c>
      <c r="BO8" s="24" t="s">
        <v>45</v>
      </c>
      <c r="BP8" s="24" t="s">
        <v>46</v>
      </c>
      <c r="BQ8" s="24" t="s">
        <v>47</v>
      </c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3"/>
      <c r="CE8" s="23"/>
      <c r="CF8" s="23"/>
      <c r="CG8" s="23"/>
      <c r="CH8" s="23"/>
      <c r="CI8" s="23"/>
      <c r="CJ8" s="23"/>
      <c r="CK8" s="23"/>
      <c r="CL8" s="23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</row>
    <row r="9">
      <c r="A9" s="26" t="s">
        <v>48</v>
      </c>
      <c r="B9" s="26">
        <f>sum(C9:N9)</f>
        <v>94</v>
      </c>
      <c r="C9" s="26"/>
      <c r="D9" s="26">
        <v>8.0</v>
      </c>
      <c r="E9" s="26">
        <v>10.0</v>
      </c>
      <c r="F9" s="26">
        <v>5.0</v>
      </c>
      <c r="G9" s="26">
        <v>4.0</v>
      </c>
      <c r="H9" s="26">
        <v>10.0</v>
      </c>
      <c r="I9" s="26">
        <v>10.0</v>
      </c>
      <c r="J9" s="26">
        <v>10.0</v>
      </c>
      <c r="K9" s="26">
        <v>12.0</v>
      </c>
      <c r="L9" s="26">
        <v>7.0</v>
      </c>
      <c r="M9" s="26">
        <v>8.0</v>
      </c>
      <c r="N9" s="26">
        <v>10.0</v>
      </c>
      <c r="O9" s="26">
        <v>12.0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7"/>
      <c r="AB9" s="26" t="s">
        <v>48</v>
      </c>
      <c r="AC9" s="26">
        <f>sum(AD9:AO9)</f>
        <v>94</v>
      </c>
      <c r="AD9" s="26"/>
      <c r="AE9" s="26">
        <v>8.0</v>
      </c>
      <c r="AF9" s="26">
        <v>10.0</v>
      </c>
      <c r="AG9" s="26">
        <v>5.0</v>
      </c>
      <c r="AH9" s="26">
        <v>4.0</v>
      </c>
      <c r="AI9" s="26">
        <v>10.0</v>
      </c>
      <c r="AJ9" s="26">
        <v>10.0</v>
      </c>
      <c r="AK9" s="26">
        <v>10.0</v>
      </c>
      <c r="AL9" s="26">
        <v>12.0</v>
      </c>
      <c r="AM9" s="26">
        <v>7.0</v>
      </c>
      <c r="AN9" s="26">
        <v>8.0</v>
      </c>
      <c r="AO9" s="26">
        <v>10.0</v>
      </c>
      <c r="AP9" s="26">
        <v>12.0</v>
      </c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7"/>
      <c r="BC9" s="26" t="s">
        <v>48</v>
      </c>
      <c r="BD9" s="26">
        <f>sum(BE9:BP9)</f>
        <v>94</v>
      </c>
      <c r="BE9" s="26"/>
      <c r="BF9" s="26">
        <v>8.0</v>
      </c>
      <c r="BG9" s="26">
        <v>10.0</v>
      </c>
      <c r="BH9" s="26">
        <v>5.0</v>
      </c>
      <c r="BI9" s="26">
        <v>4.0</v>
      </c>
      <c r="BJ9" s="26">
        <v>10.0</v>
      </c>
      <c r="BK9" s="26">
        <v>10.0</v>
      </c>
      <c r="BL9" s="26">
        <v>10.0</v>
      </c>
      <c r="BM9" s="26">
        <v>12.0</v>
      </c>
      <c r="BN9" s="26">
        <v>7.0</v>
      </c>
      <c r="BO9" s="26">
        <v>8.0</v>
      </c>
      <c r="BP9" s="26">
        <v>10.0</v>
      </c>
      <c r="BQ9" s="26">
        <v>12.0</v>
      </c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7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</row>
    <row r="10">
      <c r="A10" s="23" t="s">
        <v>34</v>
      </c>
      <c r="B10" s="23" t="s">
        <v>35</v>
      </c>
      <c r="C10" s="27"/>
      <c r="D10" s="28"/>
      <c r="E10" s="28"/>
      <c r="F10" s="28"/>
      <c r="G10" s="28"/>
      <c r="H10" s="24" t="s">
        <v>36</v>
      </c>
      <c r="I10" s="24" t="s">
        <v>37</v>
      </c>
      <c r="J10" s="24" t="s">
        <v>38</v>
      </c>
      <c r="K10" s="24" t="s">
        <v>39</v>
      </c>
      <c r="L10" s="24" t="s">
        <v>40</v>
      </c>
      <c r="M10" s="24" t="s">
        <v>41</v>
      </c>
      <c r="N10" s="24" t="s">
        <v>42</v>
      </c>
      <c r="O10" s="24" t="s">
        <v>43</v>
      </c>
      <c r="P10" s="24" t="s">
        <v>44</v>
      </c>
      <c r="Q10" s="24" t="s">
        <v>45</v>
      </c>
      <c r="R10" s="24" t="s">
        <v>46</v>
      </c>
      <c r="S10" s="24" t="s">
        <v>47</v>
      </c>
      <c r="T10" s="27"/>
      <c r="U10" s="27"/>
      <c r="V10" s="27"/>
      <c r="W10" s="27"/>
      <c r="X10" s="27"/>
      <c r="Y10" s="27"/>
      <c r="Z10" s="27"/>
      <c r="AA10" s="27"/>
      <c r="AB10" s="23" t="s">
        <v>34</v>
      </c>
      <c r="AC10" s="23" t="s">
        <v>35</v>
      </c>
      <c r="AD10" s="27"/>
      <c r="AE10" s="28"/>
      <c r="AF10" s="28"/>
      <c r="AG10" s="28"/>
      <c r="AH10" s="28"/>
      <c r="AI10" s="24" t="s">
        <v>36</v>
      </c>
      <c r="AJ10" s="24" t="s">
        <v>37</v>
      </c>
      <c r="AK10" s="24" t="s">
        <v>38</v>
      </c>
      <c r="AL10" s="24" t="s">
        <v>39</v>
      </c>
      <c r="AM10" s="24" t="s">
        <v>40</v>
      </c>
      <c r="AN10" s="24" t="s">
        <v>41</v>
      </c>
      <c r="AO10" s="24" t="s">
        <v>42</v>
      </c>
      <c r="AP10" s="24" t="s">
        <v>43</v>
      </c>
      <c r="AQ10" s="24" t="s">
        <v>44</v>
      </c>
      <c r="AR10" s="24" t="s">
        <v>45</v>
      </c>
      <c r="AS10" s="24" t="s">
        <v>46</v>
      </c>
      <c r="AT10" s="24" t="s">
        <v>47</v>
      </c>
      <c r="AU10" s="27"/>
      <c r="AV10" s="27"/>
      <c r="AW10" s="27"/>
      <c r="AX10" s="27"/>
      <c r="AY10" s="27"/>
      <c r="AZ10" s="27"/>
      <c r="BA10" s="27"/>
      <c r="BB10" s="27"/>
      <c r="BC10" s="23" t="s">
        <v>34</v>
      </c>
      <c r="BD10" s="23" t="s">
        <v>35</v>
      </c>
      <c r="BE10" s="27"/>
      <c r="BF10" s="28"/>
      <c r="BG10" s="28"/>
      <c r="BH10" s="28"/>
      <c r="BI10" s="28"/>
      <c r="BJ10" s="24" t="s">
        <v>36</v>
      </c>
      <c r="BK10" s="24" t="s">
        <v>37</v>
      </c>
      <c r="BL10" s="24" t="s">
        <v>38</v>
      </c>
      <c r="BM10" s="24" t="s">
        <v>39</v>
      </c>
      <c r="BN10" s="24" t="s">
        <v>40</v>
      </c>
      <c r="BO10" s="24" t="s">
        <v>41</v>
      </c>
      <c r="BP10" s="24" t="s">
        <v>42</v>
      </c>
      <c r="BQ10" s="24" t="s">
        <v>43</v>
      </c>
      <c r="BR10" s="24" t="s">
        <v>44</v>
      </c>
      <c r="BS10" s="24" t="s">
        <v>45</v>
      </c>
      <c r="BT10" s="24" t="s">
        <v>46</v>
      </c>
      <c r="BU10" s="24" t="s">
        <v>47</v>
      </c>
      <c r="BV10" s="27"/>
      <c r="BW10" s="27"/>
      <c r="BX10" s="27"/>
      <c r="BY10" s="27"/>
      <c r="BZ10" s="27"/>
      <c r="CA10" s="27"/>
      <c r="CB10" s="27"/>
      <c r="CC10" s="27"/>
      <c r="CD10" s="41"/>
      <c r="CE10" s="41"/>
      <c r="CF10" s="42"/>
      <c r="CG10" s="42"/>
      <c r="CH10" s="42"/>
      <c r="CI10" s="43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</row>
    <row r="11">
      <c r="A11" s="26" t="s">
        <v>48</v>
      </c>
      <c r="B11" s="26">
        <f>sum(C11:N11)</f>
        <v>57</v>
      </c>
      <c r="C11" s="26"/>
      <c r="D11" s="26"/>
      <c r="E11" s="26"/>
      <c r="F11" s="26"/>
      <c r="G11" s="26"/>
      <c r="H11" s="26">
        <v>7.0</v>
      </c>
      <c r="I11" s="26">
        <v>9.0</v>
      </c>
      <c r="J11" s="26">
        <v>10.0</v>
      </c>
      <c r="K11" s="26">
        <v>10.0</v>
      </c>
      <c r="L11" s="26">
        <v>6.0</v>
      </c>
      <c r="M11" s="26">
        <v>5.0</v>
      </c>
      <c r="N11" s="26">
        <v>10.0</v>
      </c>
      <c r="O11" s="26">
        <v>9.0</v>
      </c>
      <c r="P11" s="26">
        <v>8.0</v>
      </c>
      <c r="Q11" s="26">
        <v>10.0</v>
      </c>
      <c r="R11" s="26">
        <v>11.0</v>
      </c>
      <c r="S11" s="26">
        <v>10.0</v>
      </c>
      <c r="T11" s="26"/>
      <c r="U11" s="26"/>
      <c r="V11" s="26"/>
      <c r="W11" s="26"/>
      <c r="X11" s="26"/>
      <c r="Y11" s="26"/>
      <c r="Z11" s="26"/>
      <c r="AA11" s="27"/>
      <c r="AB11" s="26" t="s">
        <v>48</v>
      </c>
      <c r="AC11" s="26">
        <f>sum(AD11:AO11)</f>
        <v>57</v>
      </c>
      <c r="AD11" s="26"/>
      <c r="AE11" s="26"/>
      <c r="AF11" s="26"/>
      <c r="AG11" s="26"/>
      <c r="AH11" s="26"/>
      <c r="AI11" s="26">
        <v>7.0</v>
      </c>
      <c r="AJ11" s="26">
        <v>9.0</v>
      </c>
      <c r="AK11" s="26">
        <v>10.0</v>
      </c>
      <c r="AL11" s="26">
        <v>10.0</v>
      </c>
      <c r="AM11" s="26">
        <v>6.0</v>
      </c>
      <c r="AN11" s="26">
        <v>5.0</v>
      </c>
      <c r="AO11" s="26">
        <v>10.0</v>
      </c>
      <c r="AP11" s="26">
        <v>9.0</v>
      </c>
      <c r="AQ11" s="26">
        <v>8.0</v>
      </c>
      <c r="AR11" s="26">
        <v>10.0</v>
      </c>
      <c r="AS11" s="26">
        <v>11.0</v>
      </c>
      <c r="AT11" s="26">
        <v>10.0</v>
      </c>
      <c r="AU11" s="26"/>
      <c r="AV11" s="26"/>
      <c r="AW11" s="26"/>
      <c r="AX11" s="26"/>
      <c r="AY11" s="26"/>
      <c r="AZ11" s="26"/>
      <c r="BA11" s="26"/>
      <c r="BB11" s="27"/>
      <c r="BC11" s="26" t="s">
        <v>48</v>
      </c>
      <c r="BD11" s="26">
        <f>sum(BE11:BP11)</f>
        <v>57</v>
      </c>
      <c r="BE11" s="26"/>
      <c r="BF11" s="26"/>
      <c r="BG11" s="26"/>
      <c r="BH11" s="26"/>
      <c r="BI11" s="26"/>
      <c r="BJ11" s="26">
        <v>7.0</v>
      </c>
      <c r="BK11" s="26">
        <v>9.0</v>
      </c>
      <c r="BL11" s="26">
        <v>10.0</v>
      </c>
      <c r="BM11" s="26">
        <v>10.0</v>
      </c>
      <c r="BN11" s="26">
        <v>6.0</v>
      </c>
      <c r="BO11" s="26">
        <v>5.0</v>
      </c>
      <c r="BP11" s="26">
        <v>10.0</v>
      </c>
      <c r="BQ11" s="26">
        <v>9.0</v>
      </c>
      <c r="BR11" s="26">
        <v>8.0</v>
      </c>
      <c r="BS11" s="26">
        <v>10.0</v>
      </c>
      <c r="BT11" s="26">
        <v>11.0</v>
      </c>
      <c r="BU11" s="26">
        <v>10.0</v>
      </c>
      <c r="BV11" s="26"/>
      <c r="BW11" s="26"/>
      <c r="BX11" s="26"/>
      <c r="BY11" s="26"/>
      <c r="BZ11" s="26"/>
      <c r="CA11" s="26"/>
      <c r="CB11" s="26"/>
      <c r="CC11" s="27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</row>
    <row r="12" ht="15.0" customHeight="1">
      <c r="A12" s="23"/>
      <c r="B12" s="23"/>
      <c r="C12" s="27"/>
      <c r="D12" s="27"/>
      <c r="E12" s="27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3"/>
      <c r="AC12" s="23"/>
      <c r="AD12" s="27"/>
      <c r="AE12" s="27"/>
      <c r="AF12" s="27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3"/>
      <c r="BD12" s="23"/>
      <c r="BE12" s="27"/>
      <c r="BF12" s="27"/>
      <c r="BG12" s="27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45"/>
      <c r="CE12" s="39"/>
      <c r="CF12" s="39"/>
      <c r="CG12" s="39"/>
      <c r="CH12" s="39"/>
      <c r="CI12" s="45"/>
      <c r="CJ12" s="39"/>
      <c r="CK12" s="39"/>
      <c r="CL12" s="39"/>
      <c r="CM12" s="45"/>
      <c r="CN12" s="39"/>
      <c r="CO12" s="39"/>
      <c r="CP12" s="39"/>
      <c r="CQ12" s="45"/>
      <c r="CR12" s="39"/>
      <c r="CS12" s="39"/>
      <c r="CT12" s="39"/>
      <c r="CU12" s="39"/>
      <c r="CV12" s="45"/>
      <c r="CW12" s="39"/>
      <c r="CX12" s="39"/>
      <c r="CY12" s="39"/>
      <c r="CZ12" s="45"/>
      <c r="DA12" s="39"/>
      <c r="DB12" s="39"/>
    </row>
    <row r="13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7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7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7"/>
      <c r="CD13" s="46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4"/>
      <c r="CU13" s="44"/>
      <c r="CV13" s="44"/>
      <c r="CW13" s="44"/>
      <c r="CX13" s="44"/>
      <c r="CY13" s="44"/>
      <c r="CZ13" s="44"/>
      <c r="DA13" s="44"/>
      <c r="DB13" s="44"/>
    </row>
    <row r="14">
      <c r="A14" s="23"/>
      <c r="B14" s="29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3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3"/>
      <c r="BD14" s="29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</row>
    <row r="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7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7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7"/>
      <c r="CD15" s="29"/>
      <c r="CE15" s="29"/>
      <c r="CF15" s="29"/>
      <c r="CG15" s="29"/>
      <c r="CH15" s="29"/>
      <c r="CI15" s="29"/>
      <c r="CJ15" s="29"/>
      <c r="CK15" s="29"/>
      <c r="CL15" s="29"/>
      <c r="CM15" s="44"/>
      <c r="CN15" s="44"/>
      <c r="CO15" s="44"/>
      <c r="CP15" s="44"/>
      <c r="CQ15" s="44"/>
      <c r="CR15" s="44"/>
      <c r="CS15" s="44"/>
      <c r="CT15" s="44"/>
      <c r="CU15" s="44"/>
      <c r="CV15" s="49"/>
      <c r="CW15" s="44"/>
      <c r="CX15" s="44"/>
      <c r="CY15" s="44"/>
      <c r="CZ15" s="49"/>
      <c r="DA15" s="44"/>
      <c r="DB15" s="44"/>
    </row>
    <row r="16">
      <c r="A16" s="23"/>
      <c r="B16" s="29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3"/>
      <c r="AC16" s="29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3"/>
      <c r="BD16" s="29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50"/>
      <c r="CE16" s="50"/>
      <c r="CF16" s="50"/>
      <c r="CG16" s="50"/>
      <c r="CH16" s="50"/>
      <c r="CI16" s="41"/>
      <c r="CJ16" s="41"/>
      <c r="CK16" s="41"/>
      <c r="CL16" s="41"/>
      <c r="CM16" s="42"/>
      <c r="CN16" s="42"/>
      <c r="CO16" s="42"/>
      <c r="CP16" s="43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</row>
    <row r="17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7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7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7"/>
      <c r="CD17" s="41"/>
      <c r="CE17" s="42"/>
      <c r="CF17" s="42"/>
      <c r="CG17" s="42"/>
      <c r="CH17" s="42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</row>
    <row r="18">
      <c r="A18" s="23"/>
      <c r="B18" s="2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3"/>
      <c r="AC18" s="23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3"/>
      <c r="BD18" s="23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</row>
    <row r="19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7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7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7"/>
      <c r="CD19" s="47"/>
      <c r="CE19" s="47"/>
      <c r="CF19" s="47"/>
      <c r="CG19" s="47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</row>
    <row r="20">
      <c r="A20" s="23"/>
      <c r="B20" s="2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3"/>
      <c r="AC20" s="23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3"/>
      <c r="BD20" s="23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3"/>
      <c r="CE20" s="23"/>
      <c r="CF20" s="23"/>
      <c r="CG20" s="23"/>
      <c r="CH20" s="23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</row>
    <row r="2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7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7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7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</row>
    <row r="22">
      <c r="A22" s="23"/>
      <c r="B22" s="23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3"/>
      <c r="AC22" s="23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3"/>
      <c r="BD22" s="23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3"/>
      <c r="CE22" s="23"/>
      <c r="CF22" s="23"/>
      <c r="CG22" s="23"/>
      <c r="CH22" s="23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</row>
    <row r="2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7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7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</row>
    <row r="24">
      <c r="A24" s="23"/>
      <c r="B24" s="2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3"/>
      <c r="AC24" s="23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3"/>
      <c r="BD24" s="23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7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7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7"/>
      <c r="CD25" s="29"/>
      <c r="CE25" s="29"/>
      <c r="CF25" s="29"/>
      <c r="CG25" s="29"/>
      <c r="CH25" s="29"/>
      <c r="CI25" s="29"/>
      <c r="CJ25" s="29"/>
      <c r="CK25" s="29"/>
      <c r="CL25" s="29"/>
      <c r="CM25" s="44"/>
      <c r="CN25" s="44"/>
      <c r="CO25" s="44"/>
      <c r="CP25" s="44"/>
      <c r="CQ25" s="44"/>
      <c r="CR25" s="44"/>
      <c r="CS25" s="44"/>
      <c r="CT25" s="44"/>
      <c r="CU25" s="44"/>
      <c r="CV25" s="49"/>
      <c r="CW25" s="44"/>
      <c r="CX25" s="44"/>
      <c r="CY25" s="44"/>
      <c r="CZ25" s="49"/>
      <c r="DA25" s="44"/>
      <c r="DB25" s="44"/>
    </row>
    <row r="26">
      <c r="A26" s="23"/>
      <c r="B26" s="30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3"/>
      <c r="AC26" s="30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3"/>
      <c r="BD26" s="30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50"/>
      <c r="CE26" s="50"/>
      <c r="CF26" s="50"/>
      <c r="CG26" s="50"/>
      <c r="CH26" s="50"/>
      <c r="CI26" s="41"/>
      <c r="CJ26" s="41"/>
      <c r="CK26" s="41"/>
      <c r="CL26" s="41"/>
      <c r="CM26" s="42"/>
      <c r="CN26" s="42"/>
      <c r="CO26" s="42"/>
      <c r="CP26" s="43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</row>
    <row r="27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7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7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7"/>
      <c r="CD27" s="41"/>
      <c r="CE27" s="42"/>
      <c r="CF27" s="42"/>
      <c r="CG27" s="42"/>
      <c r="CH27" s="42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</row>
    <row r="28">
      <c r="A28" s="23"/>
      <c r="B28" s="2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3"/>
      <c r="AC28" s="23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3"/>
      <c r="BD28" s="23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</row>
    <row r="29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7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7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7"/>
      <c r="CD29" s="47"/>
      <c r="CE29" s="47"/>
      <c r="CF29" s="47"/>
      <c r="CG29" s="47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</row>
    <row r="30">
      <c r="A30" s="23"/>
      <c r="B30" s="23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3"/>
      <c r="AC30" s="23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3"/>
      <c r="BD30" s="23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3"/>
      <c r="CE30" s="23"/>
      <c r="CF30" s="23"/>
      <c r="CG30" s="23"/>
      <c r="CH30" s="23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</row>
    <row r="3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7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7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7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</row>
    <row r="32">
      <c r="A32" s="23"/>
      <c r="B32" s="2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3"/>
      <c r="AC32" s="23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3"/>
      <c r="BD32" s="23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3"/>
      <c r="CE32" s="23"/>
      <c r="CF32" s="23"/>
      <c r="CG32" s="23"/>
      <c r="CH32" s="23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</row>
    <row r="33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7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7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</row>
    <row r="34">
      <c r="A34" s="23"/>
      <c r="B34" s="23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3"/>
      <c r="BD34" s="23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</row>
    <row r="3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7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7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7"/>
      <c r="CD35" s="29"/>
      <c r="CE35" s="29"/>
      <c r="CF35" s="29"/>
      <c r="CG35" s="29"/>
      <c r="CH35" s="29"/>
      <c r="CI35" s="29"/>
      <c r="CJ35" s="29"/>
      <c r="CK35" s="29"/>
      <c r="CL35" s="29"/>
      <c r="CM35" s="44"/>
      <c r="CN35" s="44"/>
      <c r="CO35" s="44"/>
      <c r="CP35" s="44"/>
      <c r="CQ35" s="44"/>
      <c r="CR35" s="44"/>
      <c r="CS35" s="44"/>
      <c r="CT35" s="44"/>
      <c r="CU35" s="44"/>
      <c r="CV35" s="49"/>
      <c r="CW35" s="44"/>
      <c r="CX35" s="44"/>
      <c r="CY35" s="44"/>
      <c r="CZ35" s="49"/>
      <c r="DA35" s="44"/>
      <c r="DB35" s="44"/>
    </row>
    <row r="36">
      <c r="A36" s="23"/>
      <c r="B36" s="23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3"/>
      <c r="AC36" s="23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3"/>
      <c r="BD36" s="23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50"/>
      <c r="CE36" s="50"/>
      <c r="CF36" s="50"/>
      <c r="CG36" s="50"/>
      <c r="CH36" s="50"/>
      <c r="CI36" s="41"/>
      <c r="CJ36" s="41"/>
      <c r="CK36" s="41"/>
      <c r="CL36" s="41"/>
      <c r="CM36" s="42"/>
      <c r="CN36" s="42"/>
      <c r="CO36" s="42"/>
      <c r="CP36" s="43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</row>
    <row r="37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7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7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7"/>
      <c r="CD37" s="41"/>
      <c r="CE37" s="42"/>
      <c r="CF37" s="42"/>
      <c r="CG37" s="42"/>
      <c r="CH37" s="42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</row>
    <row r="38">
      <c r="A38" s="31" t="s">
        <v>49</v>
      </c>
      <c r="B38" s="32"/>
      <c r="C38" s="32">
        <f t="shared" ref="C38:Z38" si="1">SUM(C7,C9,C11,C13,C15,C17,C19,C21,C25,C27,C23,C29,C31,C33,C35,C37)</f>
        <v>10</v>
      </c>
      <c r="D38" s="32">
        <f t="shared" si="1"/>
        <v>18</v>
      </c>
      <c r="E38" s="32">
        <f t="shared" si="1"/>
        <v>20</v>
      </c>
      <c r="F38" s="32">
        <f t="shared" si="1"/>
        <v>15</v>
      </c>
      <c r="G38" s="32">
        <f t="shared" si="1"/>
        <v>14</v>
      </c>
      <c r="H38" s="32">
        <f t="shared" si="1"/>
        <v>27</v>
      </c>
      <c r="I38" s="32">
        <f t="shared" si="1"/>
        <v>29</v>
      </c>
      <c r="J38" s="32">
        <f t="shared" si="1"/>
        <v>30</v>
      </c>
      <c r="K38" s="32">
        <f t="shared" si="1"/>
        <v>32</v>
      </c>
      <c r="L38" s="32">
        <f t="shared" si="1"/>
        <v>23</v>
      </c>
      <c r="M38" s="32">
        <f t="shared" si="1"/>
        <v>23</v>
      </c>
      <c r="N38" s="32">
        <f t="shared" si="1"/>
        <v>30</v>
      </c>
      <c r="O38" s="32">
        <f t="shared" si="1"/>
        <v>21</v>
      </c>
      <c r="P38" s="32">
        <f t="shared" si="1"/>
        <v>8</v>
      </c>
      <c r="Q38" s="32">
        <f t="shared" si="1"/>
        <v>10</v>
      </c>
      <c r="R38" s="32">
        <f t="shared" si="1"/>
        <v>11</v>
      </c>
      <c r="S38" s="32">
        <f t="shared" si="1"/>
        <v>10</v>
      </c>
      <c r="T38" s="32">
        <f t="shared" si="1"/>
        <v>0</v>
      </c>
      <c r="U38" s="32">
        <f t="shared" si="1"/>
        <v>0</v>
      </c>
      <c r="V38" s="32">
        <f t="shared" si="1"/>
        <v>0</v>
      </c>
      <c r="W38" s="32">
        <f t="shared" si="1"/>
        <v>0</v>
      </c>
      <c r="X38" s="32">
        <f t="shared" si="1"/>
        <v>0</v>
      </c>
      <c r="Y38" s="32">
        <f t="shared" si="1"/>
        <v>0</v>
      </c>
      <c r="Z38" s="32">
        <f t="shared" si="1"/>
        <v>0</v>
      </c>
      <c r="AA38" s="32"/>
      <c r="AB38" s="31" t="s">
        <v>49</v>
      </c>
      <c r="AC38" s="32"/>
      <c r="AD38" s="32">
        <f t="shared" ref="AD38:BA38" si="2">SUM(AD7,AD9,AD11,AD13,AD15,AD17,AD19,AD21,AD25,AD27,AD23,AD29,AD31,AD33,AD35,AD37)</f>
        <v>10</v>
      </c>
      <c r="AE38" s="32">
        <f t="shared" si="2"/>
        <v>18</v>
      </c>
      <c r="AF38" s="32">
        <f t="shared" si="2"/>
        <v>20</v>
      </c>
      <c r="AG38" s="32">
        <f t="shared" si="2"/>
        <v>15</v>
      </c>
      <c r="AH38" s="32">
        <f t="shared" si="2"/>
        <v>14</v>
      </c>
      <c r="AI38" s="32">
        <f t="shared" si="2"/>
        <v>27</v>
      </c>
      <c r="AJ38" s="32">
        <f t="shared" si="2"/>
        <v>29</v>
      </c>
      <c r="AK38" s="32">
        <f t="shared" si="2"/>
        <v>30</v>
      </c>
      <c r="AL38" s="32">
        <f t="shared" si="2"/>
        <v>32</v>
      </c>
      <c r="AM38" s="32">
        <f t="shared" si="2"/>
        <v>23</v>
      </c>
      <c r="AN38" s="32">
        <f t="shared" si="2"/>
        <v>23</v>
      </c>
      <c r="AO38" s="32">
        <f t="shared" si="2"/>
        <v>30</v>
      </c>
      <c r="AP38" s="32">
        <f t="shared" si="2"/>
        <v>21</v>
      </c>
      <c r="AQ38" s="32">
        <f t="shared" si="2"/>
        <v>8</v>
      </c>
      <c r="AR38" s="32">
        <f t="shared" si="2"/>
        <v>10</v>
      </c>
      <c r="AS38" s="32">
        <f t="shared" si="2"/>
        <v>11</v>
      </c>
      <c r="AT38" s="32">
        <f t="shared" si="2"/>
        <v>10</v>
      </c>
      <c r="AU38" s="32">
        <f t="shared" si="2"/>
        <v>0</v>
      </c>
      <c r="AV38" s="32">
        <f t="shared" si="2"/>
        <v>0</v>
      </c>
      <c r="AW38" s="32">
        <f t="shared" si="2"/>
        <v>0</v>
      </c>
      <c r="AX38" s="32">
        <f t="shared" si="2"/>
        <v>0</v>
      </c>
      <c r="AY38" s="32">
        <f t="shared" si="2"/>
        <v>0</v>
      </c>
      <c r="AZ38" s="32">
        <f t="shared" si="2"/>
        <v>0</v>
      </c>
      <c r="BA38" s="32">
        <f t="shared" si="2"/>
        <v>0</v>
      </c>
      <c r="BB38" s="32"/>
      <c r="BC38" s="31" t="s">
        <v>49</v>
      </c>
      <c r="BD38" s="32"/>
      <c r="BE38" s="32">
        <f t="shared" ref="BE38:CB38" si="3">SUM(BE7,BE9,BE11,BE13,BE15,BE17,BE19,BE21,BE25,BE27,BE23,BE29,BE31,BE33,BE35,BE37)</f>
        <v>10</v>
      </c>
      <c r="BF38" s="32">
        <f t="shared" si="3"/>
        <v>18</v>
      </c>
      <c r="BG38" s="32">
        <f t="shared" si="3"/>
        <v>20</v>
      </c>
      <c r="BH38" s="32">
        <f t="shared" si="3"/>
        <v>15</v>
      </c>
      <c r="BI38" s="32">
        <f t="shared" si="3"/>
        <v>14</v>
      </c>
      <c r="BJ38" s="32">
        <f t="shared" si="3"/>
        <v>27</v>
      </c>
      <c r="BK38" s="32">
        <f t="shared" si="3"/>
        <v>29</v>
      </c>
      <c r="BL38" s="32">
        <f t="shared" si="3"/>
        <v>30</v>
      </c>
      <c r="BM38" s="32">
        <f t="shared" si="3"/>
        <v>32</v>
      </c>
      <c r="BN38" s="32">
        <f t="shared" si="3"/>
        <v>23</v>
      </c>
      <c r="BO38" s="32">
        <f t="shared" si="3"/>
        <v>23</v>
      </c>
      <c r="BP38" s="32">
        <f t="shared" si="3"/>
        <v>30</v>
      </c>
      <c r="BQ38" s="32">
        <f t="shared" si="3"/>
        <v>21</v>
      </c>
      <c r="BR38" s="32">
        <f t="shared" si="3"/>
        <v>8</v>
      </c>
      <c r="BS38" s="32">
        <f t="shared" si="3"/>
        <v>10</v>
      </c>
      <c r="BT38" s="32">
        <f t="shared" si="3"/>
        <v>11</v>
      </c>
      <c r="BU38" s="32">
        <f t="shared" si="3"/>
        <v>10</v>
      </c>
      <c r="BV38" s="32">
        <f t="shared" si="3"/>
        <v>0</v>
      </c>
      <c r="BW38" s="32">
        <f t="shared" si="3"/>
        <v>0</v>
      </c>
      <c r="BX38" s="32">
        <f t="shared" si="3"/>
        <v>0</v>
      </c>
      <c r="BY38" s="32">
        <f t="shared" si="3"/>
        <v>0</v>
      </c>
      <c r="BZ38" s="32">
        <f t="shared" si="3"/>
        <v>0</v>
      </c>
      <c r="CA38" s="32">
        <f t="shared" si="3"/>
        <v>0</v>
      </c>
      <c r="CB38" s="32">
        <f t="shared" si="3"/>
        <v>0</v>
      </c>
      <c r="CC38" s="32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</row>
    <row r="39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</row>
    <row r="40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</row>
    <row r="4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</row>
    <row r="4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</row>
    <row r="4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</row>
    <row r="4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</row>
    <row r="4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</row>
    <row r="46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</row>
    <row r="47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</row>
    <row r="48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</row>
    <row r="49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</row>
    <row r="50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</row>
    <row r="5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</row>
    <row r="5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</row>
    <row r="5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</row>
    <row r="54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</row>
    <row r="5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</row>
    <row r="56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</row>
    <row r="57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</row>
    <row r="58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</row>
    <row r="59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</row>
    <row r="60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</row>
    <row r="6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</row>
    <row r="6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</row>
    <row r="6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</row>
    <row r="64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</row>
    <row r="6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</row>
    <row r="66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</row>
    <row r="67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</row>
    <row r="68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</row>
    <row r="69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</row>
    <row r="70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</row>
    <row r="7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</row>
    <row r="7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</row>
    <row r="7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</row>
    <row r="74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</row>
    <row r="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</row>
    <row r="76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</row>
    <row r="77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</row>
    <row r="78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</row>
    <row r="79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</row>
    <row r="80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</row>
    <row r="8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</row>
    <row r="8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</row>
    <row r="8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</row>
    <row r="8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</row>
    <row r="8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</row>
    <row r="86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</row>
    <row r="87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</row>
    <row r="8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</row>
    <row r="89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</row>
    <row r="90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</row>
    <row r="9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</row>
    <row r="9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</row>
    <row r="9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</row>
    <row r="9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</row>
    <row r="9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</row>
    <row r="96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</row>
    <row r="97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</row>
    <row r="9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</row>
    <row r="99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</row>
    <row r="100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</row>
    <row r="10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</row>
    <row r="10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</row>
    <row r="10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</row>
    <row r="10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</row>
    <row r="10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</row>
    <row r="106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</row>
    <row r="107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</row>
    <row r="10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</row>
    <row r="109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</row>
    <row r="110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</row>
    <row r="11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</row>
    <row r="1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</row>
    <row r="11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</row>
    <row r="11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</row>
    <row r="1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</row>
    <row r="116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</row>
    <row r="117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</row>
    <row r="1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</row>
    <row r="119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</row>
    <row r="120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</row>
    <row r="12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</row>
    <row r="12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</row>
    <row r="12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</row>
    <row r="12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</row>
    <row r="1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</row>
    <row r="126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</row>
    <row r="127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</row>
    <row r="12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</row>
    <row r="129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</row>
    <row r="130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</row>
    <row r="13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</row>
    <row r="13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</row>
    <row r="13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</row>
    <row r="13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</row>
    <row r="1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</row>
    <row r="136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</row>
    <row r="137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</row>
    <row r="138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</row>
    <row r="139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</row>
    <row r="140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</row>
    <row r="14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</row>
    <row r="14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</row>
    <row r="14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</row>
    <row r="14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</row>
    <row r="14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</row>
    <row r="146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</row>
    <row r="147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</row>
    <row r="148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</row>
    <row r="149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</row>
    <row r="150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</row>
    <row r="15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</row>
    <row r="15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</row>
    <row r="15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</row>
    <row r="15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</row>
    <row r="15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</row>
    <row r="156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</row>
    <row r="157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</row>
    <row r="15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</row>
    <row r="159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</row>
    <row r="160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</row>
    <row r="16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</row>
    <row r="16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</row>
    <row r="16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</row>
    <row r="16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</row>
    <row r="16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</row>
    <row r="166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</row>
    <row r="167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</row>
    <row r="168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</row>
    <row r="169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</row>
    <row r="170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</row>
    <row r="17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</row>
    <row r="17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</row>
    <row r="17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</row>
    <row r="17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</row>
    <row r="1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</row>
    <row r="176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</row>
    <row r="177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</row>
    <row r="178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</row>
    <row r="179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</row>
    <row r="180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</row>
    <row r="18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</row>
    <row r="187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</row>
    <row r="188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</row>
    <row r="189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</row>
    <row r="190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</row>
    <row r="19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</row>
    <row r="19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</row>
    <row r="19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</row>
    <row r="19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</row>
    <row r="19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</row>
    <row r="196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</row>
    <row r="197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</row>
    <row r="198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</row>
    <row r="199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</row>
    <row r="200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</row>
    <row r="20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</row>
    <row r="20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</row>
    <row r="20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</row>
    <row r="204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</row>
    <row r="20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</row>
    <row r="206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</row>
    <row r="207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</row>
    <row r="208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</row>
    <row r="209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</row>
    <row r="210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</row>
    <row r="21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</row>
    <row r="21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</row>
    <row r="213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</row>
    <row r="214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</row>
    <row r="2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</row>
    <row r="216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</row>
    <row r="217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</row>
    <row r="218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</row>
    <row r="219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</row>
    <row r="220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</row>
    <row r="22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</row>
    <row r="22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</row>
    <row r="223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</row>
    <row r="224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</row>
    <row r="2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</row>
    <row r="226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</row>
    <row r="227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</row>
    <row r="228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</row>
    <row r="229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</row>
    <row r="230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</row>
    <row r="23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</row>
    <row r="23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</row>
    <row r="23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</row>
    <row r="234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</row>
    <row r="2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</row>
    <row r="236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</row>
    <row r="237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</row>
    <row r="238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</row>
    <row r="239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</row>
    <row r="240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</row>
    <row r="24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</row>
    <row r="24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</row>
    <row r="243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</row>
    <row r="24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</row>
    <row r="24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</row>
    <row r="246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</row>
    <row r="247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</row>
    <row r="248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</row>
    <row r="249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</row>
    <row r="250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</row>
    <row r="25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</row>
    <row r="25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</row>
    <row r="253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</row>
    <row r="25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</row>
    <row r="25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</row>
    <row r="256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</row>
    <row r="257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</row>
    <row r="258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</row>
    <row r="259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</row>
    <row r="260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</row>
    <row r="26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</row>
    <row r="26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</row>
    <row r="26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</row>
    <row r="26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</row>
    <row r="26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</row>
    <row r="266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</row>
    <row r="267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</row>
    <row r="268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</row>
    <row r="269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</row>
    <row r="270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</row>
    <row r="27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</row>
    <row r="27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</row>
    <row r="27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</row>
    <row r="27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</row>
    <row r="2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</row>
    <row r="276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</row>
    <row r="277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</row>
    <row r="278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</row>
    <row r="279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</row>
    <row r="280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</row>
    <row r="28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</row>
    <row r="28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</row>
    <row r="283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</row>
    <row r="28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</row>
    <row r="28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</row>
    <row r="286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</row>
    <row r="287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</row>
    <row r="288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</row>
    <row r="289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</row>
    <row r="290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</row>
    <row r="29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</row>
    <row r="29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</row>
    <row r="293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</row>
    <row r="29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</row>
    <row r="29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</row>
    <row r="296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</row>
    <row r="297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</row>
    <row r="298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</row>
    <row r="299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</row>
    <row r="300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</row>
    <row r="30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</row>
    <row r="30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</row>
    <row r="303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</row>
    <row r="30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</row>
    <row r="30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</row>
    <row r="306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</row>
    <row r="307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</row>
    <row r="308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</row>
    <row r="309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</row>
    <row r="310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</row>
    <row r="31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</row>
    <row r="31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</row>
    <row r="313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</row>
    <row r="31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</row>
    <row r="3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</row>
    <row r="316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</row>
    <row r="317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</row>
    <row r="318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</row>
    <row r="319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</row>
    <row r="320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</row>
    <row r="32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</row>
    <row r="32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</row>
    <row r="323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</row>
    <row r="32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</row>
    <row r="3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</row>
    <row r="326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</row>
    <row r="327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</row>
    <row r="328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</row>
    <row r="329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</row>
    <row r="330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</row>
    <row r="33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</row>
    <row r="33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</row>
    <row r="333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</row>
    <row r="334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</row>
    <row r="33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</row>
    <row r="336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</row>
    <row r="337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</row>
    <row r="338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</row>
    <row r="339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</row>
    <row r="340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</row>
    <row r="34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</row>
    <row r="34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</row>
    <row r="343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</row>
    <row r="344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</row>
    <row r="34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</row>
    <row r="346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</row>
    <row r="347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</row>
    <row r="348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</row>
    <row r="349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</row>
    <row r="350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</row>
    <row r="35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</row>
    <row r="35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</row>
    <row r="353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</row>
    <row r="354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</row>
    <row r="35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</row>
    <row r="356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</row>
    <row r="357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</row>
    <row r="358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</row>
    <row r="359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</row>
    <row r="360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</row>
    <row r="36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</row>
    <row r="36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</row>
    <row r="363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</row>
    <row r="36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</row>
    <row r="36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</row>
    <row r="366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</row>
    <row r="367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</row>
    <row r="368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</row>
    <row r="369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</row>
    <row r="370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</row>
    <row r="37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</row>
    <row r="37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</row>
    <row r="373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</row>
    <row r="374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</row>
    <row r="3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</row>
    <row r="376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</row>
    <row r="377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</row>
    <row r="378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</row>
    <row r="379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</row>
    <row r="380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</row>
    <row r="38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</row>
    <row r="38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</row>
    <row r="383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</row>
    <row r="384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</row>
    <row r="38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</row>
    <row r="386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</row>
    <row r="387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</row>
    <row r="388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</row>
    <row r="389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</row>
    <row r="390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</row>
    <row r="39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</row>
    <row r="39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</row>
    <row r="393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</row>
    <row r="394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</row>
    <row r="39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</row>
    <row r="396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</row>
    <row r="397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</row>
    <row r="398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</row>
    <row r="399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</row>
    <row r="400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</row>
    <row r="40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</row>
    <row r="40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</row>
    <row r="403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</row>
    <row r="404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</row>
    <row r="40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</row>
    <row r="406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</row>
    <row r="407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</row>
    <row r="408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</row>
    <row r="409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</row>
    <row r="410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</row>
    <row r="41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</row>
    <row r="41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</row>
    <row r="413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</row>
    <row r="414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</row>
    <row r="4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</row>
    <row r="416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</row>
    <row r="417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</row>
    <row r="418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</row>
    <row r="419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</row>
    <row r="420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</row>
    <row r="42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</row>
    <row r="42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</row>
    <row r="423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</row>
    <row r="424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</row>
    <row r="4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</row>
    <row r="426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</row>
    <row r="427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</row>
    <row r="428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</row>
    <row r="429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</row>
    <row r="430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</row>
    <row r="43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</row>
    <row r="43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</row>
    <row r="433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</row>
    <row r="43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</row>
    <row r="43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</row>
    <row r="436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</row>
    <row r="437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</row>
    <row r="438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</row>
    <row r="439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</row>
    <row r="440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</row>
    <row r="44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</row>
    <row r="44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</row>
    <row r="443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</row>
    <row r="444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</row>
    <row r="44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</row>
    <row r="446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</row>
    <row r="447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</row>
    <row r="448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</row>
    <row r="449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</row>
    <row r="450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</row>
    <row r="45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</row>
    <row r="45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</row>
    <row r="453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</row>
    <row r="454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</row>
    <row r="45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</row>
    <row r="456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</row>
    <row r="457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</row>
    <row r="458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</row>
    <row r="459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</row>
    <row r="460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</row>
    <row r="46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</row>
    <row r="46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</row>
    <row r="463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</row>
    <row r="464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</row>
    <row r="46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</row>
    <row r="466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</row>
    <row r="467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</row>
    <row r="468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</row>
    <row r="469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</row>
    <row r="470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</row>
    <row r="47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</row>
    <row r="47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</row>
    <row r="473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</row>
    <row r="474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</row>
    <row r="4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</row>
    <row r="476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</row>
    <row r="477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</row>
    <row r="478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</row>
    <row r="479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</row>
    <row r="480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</row>
    <row r="48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</row>
    <row r="48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</row>
    <row r="483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</row>
    <row r="484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</row>
    <row r="48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</row>
    <row r="486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</row>
    <row r="487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</row>
    <row r="488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</row>
    <row r="489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</row>
    <row r="490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</row>
    <row r="49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</row>
    <row r="49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</row>
    <row r="493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</row>
    <row r="494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</row>
    <row r="49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</row>
    <row r="496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</row>
    <row r="497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</row>
    <row r="498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</row>
    <row r="499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</row>
    <row r="500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</row>
    <row r="50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</row>
    <row r="50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</row>
    <row r="503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</row>
    <row r="504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</row>
    <row r="50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</row>
    <row r="506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</row>
    <row r="507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</row>
    <row r="508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</row>
    <row r="509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</row>
    <row r="510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</row>
    <row r="51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</row>
    <row r="51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</row>
    <row r="513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</row>
    <row r="514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</row>
    <row r="5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</row>
    <row r="516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</row>
    <row r="517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</row>
    <row r="518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</row>
    <row r="519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</row>
    <row r="520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</row>
    <row r="52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</row>
    <row r="52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</row>
    <row r="523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</row>
    <row r="524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</row>
    <row r="5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</row>
    <row r="526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</row>
    <row r="527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</row>
    <row r="528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</row>
    <row r="529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</row>
    <row r="530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</row>
    <row r="53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</row>
    <row r="53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</row>
    <row r="533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</row>
    <row r="534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</row>
    <row r="53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</row>
    <row r="536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</row>
    <row r="537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</row>
    <row r="538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</row>
    <row r="539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</row>
    <row r="540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</row>
    <row r="54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</row>
    <row r="54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</row>
    <row r="543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</row>
    <row r="544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</row>
    <row r="54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</row>
    <row r="546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</row>
    <row r="547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</row>
    <row r="548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</row>
    <row r="549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</row>
    <row r="550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</row>
    <row r="55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</row>
    <row r="55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</row>
    <row r="553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</row>
    <row r="554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</row>
    <row r="55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</row>
    <row r="556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</row>
    <row r="557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</row>
    <row r="558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</row>
    <row r="559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</row>
    <row r="560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</row>
    <row r="56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</row>
    <row r="56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</row>
    <row r="563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</row>
    <row r="564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</row>
    <row r="56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</row>
    <row r="566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</row>
    <row r="567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</row>
    <row r="568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</row>
    <row r="569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</row>
    <row r="570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</row>
    <row r="57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</row>
    <row r="57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</row>
    <row r="573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</row>
    <row r="574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</row>
    <row r="5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</row>
    <row r="576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</row>
    <row r="577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</row>
    <row r="578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</row>
    <row r="579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</row>
    <row r="580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</row>
    <row r="58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</row>
    <row r="58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</row>
    <row r="583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</row>
    <row r="584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</row>
    <row r="58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</row>
    <row r="586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</row>
    <row r="587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</row>
    <row r="588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</row>
    <row r="589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</row>
    <row r="590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</row>
    <row r="59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</row>
    <row r="59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</row>
    <row r="593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</row>
    <row r="594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</row>
    <row r="59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</row>
    <row r="596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</row>
    <row r="597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</row>
    <row r="598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</row>
    <row r="599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</row>
    <row r="600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</row>
    <row r="60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</row>
    <row r="60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</row>
    <row r="603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</row>
    <row r="604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</row>
    <row r="60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</row>
    <row r="606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</row>
    <row r="607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</row>
    <row r="608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</row>
    <row r="609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</row>
    <row r="610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</row>
    <row r="61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</row>
    <row r="61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</row>
    <row r="613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</row>
    <row r="614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</row>
    <row r="6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</row>
    <row r="616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</row>
    <row r="617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</row>
    <row r="618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</row>
    <row r="619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</row>
    <row r="620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</row>
    <row r="62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</row>
    <row r="62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</row>
    <row r="623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</row>
    <row r="624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</row>
    <row r="6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</row>
    <row r="626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</row>
    <row r="627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</row>
    <row r="628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</row>
    <row r="629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</row>
    <row r="630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</row>
    <row r="63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</row>
    <row r="63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</row>
    <row r="633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</row>
    <row r="634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</row>
    <row r="63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</row>
    <row r="636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</row>
    <row r="637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</row>
    <row r="638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</row>
    <row r="639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</row>
    <row r="640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</row>
    <row r="64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</row>
    <row r="64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</row>
    <row r="643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</row>
    <row r="644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</row>
    <row r="64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</row>
    <row r="646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</row>
    <row r="647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</row>
    <row r="648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</row>
    <row r="649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</row>
    <row r="650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</row>
    <row r="65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</row>
    <row r="65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</row>
    <row r="653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</row>
    <row r="654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</row>
    <row r="65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</row>
    <row r="656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</row>
    <row r="657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</row>
    <row r="658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</row>
    <row r="659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</row>
    <row r="660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</row>
    <row r="66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</row>
    <row r="66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</row>
    <row r="663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</row>
    <row r="664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</row>
    <row r="66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</row>
    <row r="666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</row>
    <row r="667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</row>
    <row r="668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</row>
    <row r="669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</row>
    <row r="670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</row>
    <row r="67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</row>
    <row r="67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</row>
    <row r="673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</row>
    <row r="674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</row>
    <row r="6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</row>
    <row r="676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</row>
    <row r="677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</row>
    <row r="678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</row>
    <row r="679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</row>
    <row r="680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</row>
    <row r="68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</row>
    <row r="68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</row>
    <row r="683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</row>
    <row r="684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</row>
    <row r="68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</row>
    <row r="686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</row>
    <row r="687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</row>
    <row r="688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</row>
    <row r="689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</row>
    <row r="690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</row>
    <row r="69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</row>
    <row r="69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</row>
    <row r="693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</row>
    <row r="694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</row>
    <row r="69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/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CY695" s="13"/>
      <c r="CZ695" s="13"/>
      <c r="DA695" s="13"/>
      <c r="DB695" s="13"/>
    </row>
    <row r="696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</row>
    <row r="697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</row>
    <row r="698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</row>
    <row r="699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</row>
    <row r="700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</row>
    <row r="70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</row>
    <row r="70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</row>
    <row r="703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</row>
    <row r="704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  <c r="BY704" s="13"/>
      <c r="BZ704" s="13"/>
      <c r="CA704" s="13"/>
      <c r="CB704" s="13"/>
      <c r="CC704" s="13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  <c r="CU704" s="13"/>
      <c r="CV704" s="13"/>
      <c r="CW704" s="13"/>
      <c r="CX704" s="13"/>
      <c r="CY704" s="13"/>
      <c r="CZ704" s="13"/>
      <c r="DA704" s="13"/>
      <c r="DB704" s="13"/>
    </row>
    <row r="70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</row>
    <row r="706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</row>
    <row r="707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CY707" s="13"/>
      <c r="CZ707" s="13"/>
      <c r="DA707" s="13"/>
      <c r="DB707" s="13"/>
    </row>
    <row r="708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3"/>
      <c r="CG708" s="13"/>
      <c r="CH708" s="13"/>
      <c r="CI708" s="13"/>
      <c r="CJ708" s="13"/>
      <c r="CK708" s="13"/>
      <c r="CL708" s="13"/>
      <c r="CM708" s="13"/>
      <c r="CN708" s="13"/>
      <c r="CO708" s="13"/>
      <c r="CP708" s="13"/>
      <c r="CQ708" s="13"/>
      <c r="CR708" s="13"/>
      <c r="CS708" s="13"/>
      <c r="CT708" s="13"/>
      <c r="CU708" s="13"/>
      <c r="CV708" s="13"/>
      <c r="CW708" s="13"/>
      <c r="CX708" s="13"/>
      <c r="CY708" s="13"/>
      <c r="CZ708" s="13"/>
      <c r="DA708" s="13"/>
      <c r="DB708" s="13"/>
    </row>
    <row r="709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3"/>
      <c r="CG709" s="13"/>
      <c r="CH709" s="13"/>
      <c r="CI709" s="13"/>
      <c r="CJ709" s="13"/>
      <c r="CK709" s="13"/>
      <c r="CL709" s="13"/>
      <c r="CM709" s="13"/>
      <c r="CN709" s="13"/>
      <c r="CO709" s="13"/>
      <c r="CP709" s="13"/>
      <c r="CQ709" s="13"/>
      <c r="CR709" s="13"/>
      <c r="CS709" s="13"/>
      <c r="CT709" s="13"/>
      <c r="CU709" s="13"/>
      <c r="CV709" s="13"/>
      <c r="CW709" s="13"/>
      <c r="CX709" s="13"/>
      <c r="CY709" s="13"/>
      <c r="CZ709" s="13"/>
      <c r="DA709" s="13"/>
      <c r="DB709" s="13"/>
    </row>
    <row r="710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/>
      <c r="BY710" s="13"/>
      <c r="BZ710" s="13"/>
      <c r="CA710" s="13"/>
      <c r="CB710" s="13"/>
      <c r="CC710" s="13"/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/>
      <c r="CS710" s="13"/>
      <c r="CT710" s="13"/>
      <c r="CU710" s="13"/>
      <c r="CV710" s="13"/>
      <c r="CW710" s="13"/>
      <c r="CX710" s="13"/>
      <c r="CY710" s="13"/>
      <c r="CZ710" s="13"/>
      <c r="DA710" s="13"/>
      <c r="DB710" s="13"/>
    </row>
    <row r="71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3"/>
      <c r="CG711" s="13"/>
      <c r="CH711" s="13"/>
      <c r="CI711" s="13"/>
      <c r="CJ711" s="13"/>
      <c r="CK711" s="13"/>
      <c r="CL711" s="13"/>
      <c r="CM711" s="13"/>
      <c r="CN711" s="13"/>
      <c r="CO711" s="13"/>
      <c r="CP711" s="13"/>
      <c r="CQ711" s="13"/>
      <c r="CR711" s="13"/>
      <c r="CS711" s="13"/>
      <c r="CT711" s="13"/>
      <c r="CU711" s="13"/>
      <c r="CV711" s="13"/>
      <c r="CW711" s="13"/>
      <c r="CX711" s="13"/>
      <c r="CY711" s="13"/>
      <c r="CZ711" s="13"/>
      <c r="DA711" s="13"/>
      <c r="DB711" s="13"/>
    </row>
    <row r="71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3"/>
      <c r="CG712" s="13"/>
      <c r="CH712" s="13"/>
      <c r="CI712" s="13"/>
      <c r="CJ712" s="13"/>
      <c r="CK712" s="13"/>
      <c r="CL712" s="13"/>
      <c r="CM712" s="13"/>
      <c r="CN712" s="13"/>
      <c r="CO712" s="13"/>
      <c r="CP712" s="13"/>
      <c r="CQ712" s="13"/>
      <c r="CR712" s="13"/>
      <c r="CS712" s="13"/>
      <c r="CT712" s="13"/>
      <c r="CU712" s="13"/>
      <c r="CV712" s="13"/>
      <c r="CW712" s="13"/>
      <c r="CX712" s="13"/>
      <c r="CY712" s="13"/>
      <c r="CZ712" s="13"/>
      <c r="DA712" s="13"/>
      <c r="DB712" s="13"/>
    </row>
    <row r="713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3"/>
      <c r="CG713" s="13"/>
      <c r="CH713" s="13"/>
      <c r="CI713" s="13"/>
      <c r="CJ713" s="13"/>
      <c r="CK713" s="13"/>
      <c r="CL713" s="13"/>
      <c r="CM713" s="13"/>
      <c r="CN713" s="13"/>
      <c r="CO713" s="13"/>
      <c r="CP713" s="13"/>
      <c r="CQ713" s="13"/>
      <c r="CR713" s="13"/>
      <c r="CS713" s="13"/>
      <c r="CT713" s="13"/>
      <c r="CU713" s="13"/>
      <c r="CV713" s="13"/>
      <c r="CW713" s="13"/>
      <c r="CX713" s="13"/>
      <c r="CY713" s="13"/>
      <c r="CZ713" s="13"/>
      <c r="DA713" s="13"/>
      <c r="DB713" s="13"/>
    </row>
    <row r="714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  <c r="CD714" s="13"/>
      <c r="CE714" s="13"/>
      <c r="CF714" s="13"/>
      <c r="CG714" s="13"/>
      <c r="CH714" s="13"/>
      <c r="CI714" s="13"/>
      <c r="CJ714" s="13"/>
      <c r="CK714" s="13"/>
      <c r="CL714" s="13"/>
      <c r="CM714" s="13"/>
      <c r="CN714" s="13"/>
      <c r="CO714" s="13"/>
      <c r="CP714" s="13"/>
      <c r="CQ714" s="13"/>
      <c r="CR714" s="13"/>
      <c r="CS714" s="13"/>
      <c r="CT714" s="13"/>
      <c r="CU714" s="13"/>
      <c r="CV714" s="13"/>
      <c r="CW714" s="13"/>
      <c r="CX714" s="13"/>
      <c r="CY714" s="13"/>
      <c r="CZ714" s="13"/>
      <c r="DA714" s="13"/>
      <c r="DB714" s="13"/>
    </row>
    <row r="7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  <c r="CD715" s="13"/>
      <c r="CE715" s="13"/>
      <c r="CF715" s="13"/>
      <c r="CG715" s="13"/>
      <c r="CH715" s="13"/>
      <c r="CI715" s="13"/>
      <c r="CJ715" s="13"/>
      <c r="CK715" s="13"/>
      <c r="CL715" s="13"/>
      <c r="CM715" s="13"/>
      <c r="CN715" s="13"/>
      <c r="CO715" s="13"/>
      <c r="CP715" s="13"/>
      <c r="CQ715" s="13"/>
      <c r="CR715" s="13"/>
      <c r="CS715" s="13"/>
      <c r="CT715" s="13"/>
      <c r="CU715" s="13"/>
      <c r="CV715" s="13"/>
      <c r="CW715" s="13"/>
      <c r="CX715" s="13"/>
      <c r="CY715" s="13"/>
      <c r="CZ715" s="13"/>
      <c r="DA715" s="13"/>
      <c r="DB715" s="13"/>
    </row>
    <row r="716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  <c r="CD716" s="13"/>
      <c r="CE716" s="13"/>
      <c r="CF716" s="13"/>
      <c r="CG716" s="13"/>
      <c r="CH716" s="13"/>
      <c r="CI716" s="13"/>
      <c r="CJ716" s="13"/>
      <c r="CK716" s="13"/>
      <c r="CL716" s="13"/>
      <c r="CM716" s="13"/>
      <c r="CN716" s="13"/>
      <c r="CO716" s="13"/>
      <c r="CP716" s="13"/>
      <c r="CQ716" s="13"/>
      <c r="CR716" s="13"/>
      <c r="CS716" s="13"/>
      <c r="CT716" s="13"/>
      <c r="CU716" s="13"/>
      <c r="CV716" s="13"/>
      <c r="CW716" s="13"/>
      <c r="CX716" s="13"/>
      <c r="CY716" s="13"/>
      <c r="CZ716" s="13"/>
      <c r="DA716" s="13"/>
      <c r="DB716" s="13"/>
    </row>
    <row r="717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/>
      <c r="BY717" s="13"/>
      <c r="BZ717" s="13"/>
      <c r="CA717" s="13"/>
      <c r="CB717" s="13"/>
      <c r="CC717" s="13"/>
      <c r="CD717" s="13"/>
      <c r="CE717" s="13"/>
      <c r="CF717" s="13"/>
      <c r="CG717" s="13"/>
      <c r="CH717" s="13"/>
      <c r="CI717" s="13"/>
      <c r="CJ717" s="13"/>
      <c r="CK717" s="13"/>
      <c r="CL717" s="13"/>
      <c r="CM717" s="13"/>
      <c r="CN717" s="13"/>
      <c r="CO717" s="13"/>
      <c r="CP717" s="13"/>
      <c r="CQ717" s="13"/>
      <c r="CR717" s="13"/>
      <c r="CS717" s="13"/>
      <c r="CT717" s="13"/>
      <c r="CU717" s="13"/>
      <c r="CV717" s="13"/>
      <c r="CW717" s="13"/>
      <c r="CX717" s="13"/>
      <c r="CY717" s="13"/>
      <c r="CZ717" s="13"/>
      <c r="DA717" s="13"/>
      <c r="DB717" s="13"/>
    </row>
    <row r="718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13"/>
      <c r="CG718" s="13"/>
      <c r="CH718" s="13"/>
      <c r="CI718" s="13"/>
      <c r="CJ718" s="13"/>
      <c r="CK718" s="13"/>
      <c r="CL718" s="13"/>
      <c r="CM718" s="13"/>
      <c r="CN718" s="13"/>
      <c r="CO718" s="13"/>
      <c r="CP718" s="13"/>
      <c r="CQ718" s="13"/>
      <c r="CR718" s="13"/>
      <c r="CS718" s="13"/>
      <c r="CT718" s="13"/>
      <c r="CU718" s="13"/>
      <c r="CV718" s="13"/>
      <c r="CW718" s="13"/>
      <c r="CX718" s="13"/>
      <c r="CY718" s="13"/>
      <c r="CZ718" s="13"/>
      <c r="DA718" s="13"/>
      <c r="DB718" s="13"/>
    </row>
    <row r="719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3"/>
      <c r="CG719" s="13"/>
      <c r="CH719" s="13"/>
      <c r="CI719" s="13"/>
      <c r="CJ719" s="13"/>
      <c r="CK719" s="13"/>
      <c r="CL719" s="13"/>
      <c r="CM719" s="13"/>
      <c r="CN719" s="13"/>
      <c r="CO719" s="13"/>
      <c r="CP719" s="13"/>
      <c r="CQ719" s="13"/>
      <c r="CR719" s="13"/>
      <c r="CS719" s="13"/>
      <c r="CT719" s="13"/>
      <c r="CU719" s="13"/>
      <c r="CV719" s="13"/>
      <c r="CW719" s="13"/>
      <c r="CX719" s="13"/>
      <c r="CY719" s="13"/>
      <c r="CZ719" s="13"/>
      <c r="DA719" s="13"/>
      <c r="DB719" s="13"/>
    </row>
    <row r="720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13"/>
      <c r="CG720" s="13"/>
      <c r="CH720" s="13"/>
      <c r="CI720" s="13"/>
      <c r="CJ720" s="13"/>
      <c r="CK720" s="13"/>
      <c r="CL720" s="13"/>
      <c r="CM720" s="13"/>
      <c r="CN720" s="13"/>
      <c r="CO720" s="13"/>
      <c r="CP720" s="13"/>
      <c r="CQ720" s="13"/>
      <c r="CR720" s="13"/>
      <c r="CS720" s="13"/>
      <c r="CT720" s="13"/>
      <c r="CU720" s="13"/>
      <c r="CV720" s="13"/>
      <c r="CW720" s="13"/>
      <c r="CX720" s="13"/>
      <c r="CY720" s="13"/>
      <c r="CZ720" s="13"/>
      <c r="DA720" s="13"/>
      <c r="DB720" s="13"/>
    </row>
    <row r="72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13"/>
      <c r="CG721" s="13"/>
      <c r="CH721" s="13"/>
      <c r="CI721" s="13"/>
      <c r="CJ721" s="13"/>
      <c r="CK721" s="13"/>
      <c r="CL721" s="13"/>
      <c r="CM721" s="13"/>
      <c r="CN721" s="13"/>
      <c r="CO721" s="13"/>
      <c r="CP721" s="13"/>
      <c r="CQ721" s="13"/>
      <c r="CR721" s="13"/>
      <c r="CS721" s="13"/>
      <c r="CT721" s="13"/>
      <c r="CU721" s="13"/>
      <c r="CV721" s="13"/>
      <c r="CW721" s="13"/>
      <c r="CX721" s="13"/>
      <c r="CY721" s="13"/>
      <c r="CZ721" s="13"/>
      <c r="DA721" s="13"/>
      <c r="DB721" s="13"/>
    </row>
    <row r="72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  <c r="CD722" s="13"/>
      <c r="CE722" s="13"/>
      <c r="CF722" s="13"/>
      <c r="CG722" s="13"/>
      <c r="CH722" s="13"/>
      <c r="CI722" s="13"/>
      <c r="CJ722" s="13"/>
      <c r="CK722" s="13"/>
      <c r="CL722" s="13"/>
      <c r="CM722" s="13"/>
      <c r="CN722" s="13"/>
      <c r="CO722" s="13"/>
      <c r="CP722" s="13"/>
      <c r="CQ722" s="13"/>
      <c r="CR722" s="13"/>
      <c r="CS722" s="13"/>
      <c r="CT722" s="13"/>
      <c r="CU722" s="13"/>
      <c r="CV722" s="13"/>
      <c r="CW722" s="13"/>
      <c r="CX722" s="13"/>
      <c r="CY722" s="13"/>
      <c r="CZ722" s="13"/>
      <c r="DA722" s="13"/>
      <c r="DB722" s="13"/>
    </row>
    <row r="723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  <c r="CA723" s="13"/>
      <c r="CB723" s="13"/>
      <c r="CC723" s="13"/>
      <c r="CD723" s="13"/>
      <c r="CE723" s="13"/>
      <c r="CF723" s="13"/>
      <c r="CG723" s="13"/>
      <c r="CH723" s="13"/>
      <c r="CI723" s="13"/>
      <c r="CJ723" s="13"/>
      <c r="CK723" s="13"/>
      <c r="CL723" s="13"/>
      <c r="CM723" s="13"/>
      <c r="CN723" s="13"/>
      <c r="CO723" s="13"/>
      <c r="CP723" s="13"/>
      <c r="CQ723" s="13"/>
      <c r="CR723" s="13"/>
      <c r="CS723" s="13"/>
      <c r="CT723" s="13"/>
      <c r="CU723" s="13"/>
      <c r="CV723" s="13"/>
      <c r="CW723" s="13"/>
      <c r="CX723" s="13"/>
      <c r="CY723" s="13"/>
      <c r="CZ723" s="13"/>
      <c r="DA723" s="13"/>
      <c r="DB723" s="13"/>
    </row>
    <row r="724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3"/>
      <c r="CG724" s="13"/>
      <c r="CH724" s="13"/>
      <c r="CI724" s="13"/>
      <c r="CJ724" s="13"/>
      <c r="CK724" s="13"/>
      <c r="CL724" s="13"/>
      <c r="CM724" s="13"/>
      <c r="CN724" s="13"/>
      <c r="CO724" s="13"/>
      <c r="CP724" s="13"/>
      <c r="CQ724" s="13"/>
      <c r="CR724" s="13"/>
      <c r="CS724" s="13"/>
      <c r="CT724" s="13"/>
      <c r="CU724" s="13"/>
      <c r="CV724" s="13"/>
      <c r="CW724" s="13"/>
      <c r="CX724" s="13"/>
      <c r="CY724" s="13"/>
      <c r="CZ724" s="13"/>
      <c r="DA724" s="13"/>
      <c r="DB724" s="13"/>
    </row>
    <row r="7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13"/>
      <c r="CG725" s="13"/>
      <c r="CH725" s="13"/>
      <c r="CI725" s="13"/>
      <c r="CJ725" s="13"/>
      <c r="CK725" s="13"/>
      <c r="CL725" s="13"/>
      <c r="CM725" s="13"/>
      <c r="CN725" s="13"/>
      <c r="CO725" s="13"/>
      <c r="CP725" s="13"/>
      <c r="CQ725" s="13"/>
      <c r="CR725" s="13"/>
      <c r="CS725" s="13"/>
      <c r="CT725" s="13"/>
      <c r="CU725" s="13"/>
      <c r="CV725" s="13"/>
      <c r="CW725" s="13"/>
      <c r="CX725" s="13"/>
      <c r="CY725" s="13"/>
      <c r="CZ725" s="13"/>
      <c r="DA725" s="13"/>
      <c r="DB725" s="13"/>
    </row>
    <row r="726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13"/>
      <c r="CG726" s="13"/>
      <c r="CH726" s="13"/>
      <c r="CI726" s="13"/>
      <c r="CJ726" s="13"/>
      <c r="CK726" s="13"/>
      <c r="CL726" s="13"/>
      <c r="CM726" s="13"/>
      <c r="CN726" s="13"/>
      <c r="CO726" s="13"/>
      <c r="CP726" s="13"/>
      <c r="CQ726" s="13"/>
      <c r="CR726" s="13"/>
      <c r="CS726" s="13"/>
      <c r="CT726" s="13"/>
      <c r="CU726" s="13"/>
      <c r="CV726" s="13"/>
      <c r="CW726" s="13"/>
      <c r="CX726" s="13"/>
      <c r="CY726" s="13"/>
      <c r="CZ726" s="13"/>
      <c r="DA726" s="13"/>
      <c r="DB726" s="13"/>
    </row>
    <row r="727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/>
      <c r="BV727" s="13"/>
      <c r="BW727" s="13"/>
      <c r="BX727" s="13"/>
      <c r="BY727" s="13"/>
      <c r="BZ727" s="13"/>
      <c r="CA727" s="13"/>
      <c r="CB727" s="13"/>
      <c r="CC727" s="13"/>
      <c r="CD727" s="13"/>
      <c r="CE727" s="13"/>
      <c r="CF727" s="13"/>
      <c r="CG727" s="13"/>
      <c r="CH727" s="13"/>
      <c r="CI727" s="13"/>
      <c r="CJ727" s="13"/>
      <c r="CK727" s="13"/>
      <c r="CL727" s="13"/>
      <c r="CM727" s="13"/>
      <c r="CN727" s="13"/>
      <c r="CO727" s="13"/>
      <c r="CP727" s="13"/>
      <c r="CQ727" s="13"/>
      <c r="CR727" s="13"/>
      <c r="CS727" s="13"/>
      <c r="CT727" s="13"/>
      <c r="CU727" s="13"/>
      <c r="CV727" s="13"/>
      <c r="CW727" s="13"/>
      <c r="CX727" s="13"/>
      <c r="CY727" s="13"/>
      <c r="CZ727" s="13"/>
      <c r="DA727" s="13"/>
      <c r="DB727" s="13"/>
    </row>
    <row r="728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  <c r="CA728" s="13"/>
      <c r="CB728" s="13"/>
      <c r="CC728" s="13"/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/>
      <c r="CW728" s="13"/>
      <c r="CX728" s="13"/>
      <c r="CY728" s="13"/>
      <c r="CZ728" s="13"/>
      <c r="DA728" s="13"/>
      <c r="DB728" s="13"/>
    </row>
    <row r="729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CY729" s="13"/>
      <c r="CZ729" s="13"/>
      <c r="DA729" s="13"/>
      <c r="DB729" s="13"/>
    </row>
    <row r="730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3"/>
      <c r="CG730" s="13"/>
      <c r="CH730" s="13"/>
      <c r="CI730" s="13"/>
      <c r="CJ730" s="13"/>
      <c r="CK730" s="13"/>
      <c r="CL730" s="13"/>
      <c r="CM730" s="13"/>
      <c r="CN730" s="13"/>
      <c r="CO730" s="13"/>
      <c r="CP730" s="13"/>
      <c r="CQ730" s="13"/>
      <c r="CR730" s="13"/>
      <c r="CS730" s="13"/>
      <c r="CT730" s="13"/>
      <c r="CU730" s="13"/>
      <c r="CV730" s="13"/>
      <c r="CW730" s="13"/>
      <c r="CX730" s="13"/>
      <c r="CY730" s="13"/>
      <c r="CZ730" s="13"/>
      <c r="DA730" s="13"/>
      <c r="DB730" s="13"/>
    </row>
    <row r="73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3"/>
      <c r="CG731" s="13"/>
      <c r="CH731" s="13"/>
      <c r="CI731" s="13"/>
      <c r="CJ731" s="13"/>
      <c r="CK731" s="13"/>
      <c r="CL731" s="13"/>
      <c r="CM731" s="13"/>
      <c r="CN731" s="13"/>
      <c r="CO731" s="13"/>
      <c r="CP731" s="13"/>
      <c r="CQ731" s="13"/>
      <c r="CR731" s="13"/>
      <c r="CS731" s="13"/>
      <c r="CT731" s="13"/>
      <c r="CU731" s="13"/>
      <c r="CV731" s="13"/>
      <c r="CW731" s="13"/>
      <c r="CX731" s="13"/>
      <c r="CY731" s="13"/>
      <c r="CZ731" s="13"/>
      <c r="DA731" s="13"/>
      <c r="DB731" s="13"/>
    </row>
    <row r="73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CY732" s="13"/>
      <c r="CZ732" s="13"/>
      <c r="DA732" s="13"/>
      <c r="DB732" s="13"/>
    </row>
    <row r="733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3"/>
      <c r="CG733" s="13"/>
      <c r="CH733" s="13"/>
      <c r="CI733" s="13"/>
      <c r="CJ733" s="13"/>
      <c r="CK733" s="13"/>
      <c r="CL733" s="13"/>
      <c r="CM733" s="13"/>
      <c r="CN733" s="13"/>
      <c r="CO733" s="13"/>
      <c r="CP733" s="13"/>
      <c r="CQ733" s="13"/>
      <c r="CR733" s="13"/>
      <c r="CS733" s="13"/>
      <c r="CT733" s="13"/>
      <c r="CU733" s="13"/>
      <c r="CV733" s="13"/>
      <c r="CW733" s="13"/>
      <c r="CX733" s="13"/>
      <c r="CY733" s="13"/>
      <c r="CZ733" s="13"/>
      <c r="DA733" s="13"/>
      <c r="DB733" s="13"/>
    </row>
    <row r="734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3"/>
      <c r="CG734" s="13"/>
      <c r="CH734" s="13"/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/>
      <c r="CW734" s="13"/>
      <c r="CX734" s="13"/>
      <c r="CY734" s="13"/>
      <c r="CZ734" s="13"/>
      <c r="DA734" s="13"/>
      <c r="DB734" s="13"/>
    </row>
    <row r="73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/>
      <c r="BY735" s="13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CY735" s="13"/>
      <c r="CZ735" s="13"/>
      <c r="DA735" s="13"/>
      <c r="DB735" s="13"/>
    </row>
    <row r="736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  <c r="BY736" s="13"/>
      <c r="BZ736" s="13"/>
      <c r="CA736" s="13"/>
      <c r="CB736" s="13"/>
      <c r="CC736" s="13"/>
      <c r="CD736" s="13"/>
      <c r="CE736" s="13"/>
      <c r="CF736" s="13"/>
      <c r="CG736" s="13"/>
      <c r="CH736" s="13"/>
      <c r="CI736" s="13"/>
      <c r="CJ736" s="13"/>
      <c r="CK736" s="13"/>
      <c r="CL736" s="13"/>
      <c r="CM736" s="13"/>
      <c r="CN736" s="13"/>
      <c r="CO736" s="13"/>
      <c r="CP736" s="13"/>
      <c r="CQ736" s="13"/>
      <c r="CR736" s="13"/>
      <c r="CS736" s="13"/>
      <c r="CT736" s="13"/>
      <c r="CU736" s="13"/>
      <c r="CV736" s="13"/>
      <c r="CW736" s="13"/>
      <c r="CX736" s="13"/>
      <c r="CY736" s="13"/>
      <c r="CZ736" s="13"/>
      <c r="DA736" s="13"/>
      <c r="DB736" s="13"/>
    </row>
    <row r="737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  <c r="BY737" s="13"/>
      <c r="BZ737" s="13"/>
      <c r="CA737" s="13"/>
      <c r="CB737" s="13"/>
      <c r="CC737" s="13"/>
      <c r="CD737" s="13"/>
      <c r="CE737" s="13"/>
      <c r="CF737" s="13"/>
      <c r="CG737" s="13"/>
      <c r="CH737" s="13"/>
      <c r="CI737" s="13"/>
      <c r="CJ737" s="13"/>
      <c r="CK737" s="13"/>
      <c r="CL737" s="13"/>
      <c r="CM737" s="13"/>
      <c r="CN737" s="13"/>
      <c r="CO737" s="13"/>
      <c r="CP737" s="13"/>
      <c r="CQ737" s="13"/>
      <c r="CR737" s="13"/>
      <c r="CS737" s="13"/>
      <c r="CT737" s="13"/>
      <c r="CU737" s="13"/>
      <c r="CV737" s="13"/>
      <c r="CW737" s="13"/>
      <c r="CX737" s="13"/>
      <c r="CY737" s="13"/>
      <c r="CZ737" s="13"/>
      <c r="DA737" s="13"/>
      <c r="DB737" s="13"/>
    </row>
    <row r="738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CY738" s="13"/>
      <c r="CZ738" s="13"/>
      <c r="DA738" s="13"/>
      <c r="DB738" s="13"/>
    </row>
    <row r="739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  <c r="BY739" s="13"/>
      <c r="BZ739" s="13"/>
      <c r="CA739" s="13"/>
      <c r="CB739" s="13"/>
      <c r="CC739" s="13"/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/>
      <c r="CW739" s="13"/>
      <c r="CX739" s="13"/>
      <c r="CY739" s="13"/>
      <c r="CZ739" s="13"/>
      <c r="DA739" s="13"/>
      <c r="DB739" s="13"/>
    </row>
    <row r="740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/>
      <c r="CX740" s="13"/>
      <c r="CY740" s="13"/>
      <c r="CZ740" s="13"/>
      <c r="DA740" s="13"/>
      <c r="DB740" s="13"/>
    </row>
    <row r="74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  <c r="CA741" s="13"/>
      <c r="CB741" s="13"/>
      <c r="CC741" s="13"/>
      <c r="CD741" s="13"/>
      <c r="CE741" s="13"/>
      <c r="CF741" s="13"/>
      <c r="CG741" s="13"/>
      <c r="CH741" s="13"/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/>
      <c r="CW741" s="13"/>
      <c r="CX741" s="13"/>
      <c r="CY741" s="13"/>
      <c r="CZ741" s="13"/>
      <c r="DA741" s="13"/>
      <c r="DB741" s="13"/>
    </row>
    <row r="74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3"/>
      <c r="CG742" s="13"/>
      <c r="CH742" s="13"/>
      <c r="CI742" s="13"/>
      <c r="CJ742" s="13"/>
      <c r="CK742" s="13"/>
      <c r="CL742" s="13"/>
      <c r="CM742" s="13"/>
      <c r="CN742" s="13"/>
      <c r="CO742" s="13"/>
      <c r="CP742" s="13"/>
      <c r="CQ742" s="13"/>
      <c r="CR742" s="13"/>
      <c r="CS742" s="13"/>
      <c r="CT742" s="13"/>
      <c r="CU742" s="13"/>
      <c r="CV742" s="13"/>
      <c r="CW742" s="13"/>
      <c r="CX742" s="13"/>
      <c r="CY742" s="13"/>
      <c r="CZ742" s="13"/>
      <c r="DA742" s="13"/>
      <c r="DB742" s="13"/>
    </row>
    <row r="743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3"/>
      <c r="CG743" s="13"/>
      <c r="CH743" s="13"/>
      <c r="CI743" s="13"/>
      <c r="CJ743" s="13"/>
      <c r="CK743" s="13"/>
      <c r="CL743" s="13"/>
      <c r="CM743" s="13"/>
      <c r="CN743" s="13"/>
      <c r="CO743" s="13"/>
      <c r="CP743" s="13"/>
      <c r="CQ743" s="13"/>
      <c r="CR743" s="13"/>
      <c r="CS743" s="13"/>
      <c r="CT743" s="13"/>
      <c r="CU743" s="13"/>
      <c r="CV743" s="13"/>
      <c r="CW743" s="13"/>
      <c r="CX743" s="13"/>
      <c r="CY743" s="13"/>
      <c r="CZ743" s="13"/>
      <c r="DA743" s="13"/>
      <c r="DB743" s="13"/>
    </row>
    <row r="744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CY744" s="13"/>
      <c r="CZ744" s="13"/>
      <c r="DA744" s="13"/>
      <c r="DB744" s="13"/>
    </row>
    <row r="74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</row>
    <row r="746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  <c r="CA746" s="13"/>
      <c r="CB746" s="13"/>
      <c r="CC746" s="13"/>
      <c r="CD746" s="13"/>
      <c r="CE746" s="13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/>
      <c r="CW746" s="13"/>
      <c r="CX746" s="13"/>
      <c r="CY746" s="13"/>
      <c r="CZ746" s="13"/>
      <c r="DA746" s="13"/>
      <c r="DB746" s="13"/>
    </row>
    <row r="747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CY747" s="13"/>
      <c r="CZ747" s="13"/>
      <c r="DA747" s="13"/>
      <c r="DB747" s="13"/>
    </row>
    <row r="748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</row>
    <row r="749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CY749" s="13"/>
      <c r="CZ749" s="13"/>
      <c r="DA749" s="13"/>
      <c r="DB749" s="13"/>
    </row>
    <row r="750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CY750" s="13"/>
      <c r="CZ750" s="13"/>
      <c r="DA750" s="13"/>
      <c r="DB750" s="13"/>
    </row>
    <row r="75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3"/>
      <c r="CG751" s="13"/>
      <c r="CH751" s="13"/>
      <c r="CI751" s="13"/>
      <c r="CJ751" s="13"/>
      <c r="CK751" s="13"/>
      <c r="CL751" s="13"/>
      <c r="CM751" s="13"/>
      <c r="CN751" s="13"/>
      <c r="CO751" s="13"/>
      <c r="CP751" s="13"/>
      <c r="CQ751" s="13"/>
      <c r="CR751" s="13"/>
      <c r="CS751" s="13"/>
      <c r="CT751" s="13"/>
      <c r="CU751" s="13"/>
      <c r="CV751" s="13"/>
      <c r="CW751" s="13"/>
      <c r="CX751" s="13"/>
      <c r="CY751" s="13"/>
      <c r="CZ751" s="13"/>
      <c r="DA751" s="13"/>
      <c r="DB751" s="13"/>
    </row>
    <row r="75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  <c r="CT752" s="13"/>
      <c r="CU752" s="13"/>
      <c r="CV752" s="13"/>
      <c r="CW752" s="13"/>
      <c r="CX752" s="13"/>
      <c r="CY752" s="13"/>
      <c r="CZ752" s="13"/>
      <c r="DA752" s="13"/>
      <c r="DB752" s="13"/>
    </row>
    <row r="753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</row>
    <row r="754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CY754" s="13"/>
      <c r="CZ754" s="13"/>
      <c r="DA754" s="13"/>
      <c r="DB754" s="13"/>
    </row>
    <row r="75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CY755" s="13"/>
      <c r="CZ755" s="13"/>
      <c r="DA755" s="13"/>
      <c r="DB755" s="13"/>
    </row>
    <row r="756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</row>
    <row r="757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/>
      <c r="CW757" s="13"/>
      <c r="CX757" s="13"/>
      <c r="CY757" s="13"/>
      <c r="CZ757" s="13"/>
      <c r="DA757" s="13"/>
      <c r="DB757" s="13"/>
    </row>
    <row r="758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  <c r="BY758" s="13"/>
      <c r="BZ758" s="13"/>
      <c r="CA758" s="13"/>
      <c r="CB758" s="13"/>
      <c r="CC758" s="13"/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/>
      <c r="CW758" s="13"/>
      <c r="CX758" s="13"/>
      <c r="CY758" s="13"/>
      <c r="CZ758" s="13"/>
      <c r="DA758" s="13"/>
      <c r="DB758" s="13"/>
    </row>
    <row r="759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  <c r="BV759" s="13"/>
      <c r="BW759" s="13"/>
      <c r="BX759" s="13"/>
      <c r="BY759" s="13"/>
      <c r="BZ759" s="13"/>
      <c r="CA759" s="13"/>
      <c r="CB759" s="13"/>
      <c r="CC759" s="13"/>
      <c r="CD759" s="13"/>
      <c r="CE759" s="13"/>
      <c r="CF759" s="13"/>
      <c r="CG759" s="13"/>
      <c r="CH759" s="13"/>
      <c r="CI759" s="13"/>
      <c r="CJ759" s="13"/>
      <c r="CK759" s="13"/>
      <c r="CL759" s="13"/>
      <c r="CM759" s="13"/>
      <c r="CN759" s="13"/>
      <c r="CO759" s="13"/>
      <c r="CP759" s="13"/>
      <c r="CQ759" s="13"/>
      <c r="CR759" s="13"/>
      <c r="CS759" s="13"/>
      <c r="CT759" s="13"/>
      <c r="CU759" s="13"/>
      <c r="CV759" s="13"/>
      <c r="CW759" s="13"/>
      <c r="CX759" s="13"/>
      <c r="CY759" s="13"/>
      <c r="CZ759" s="13"/>
      <c r="DA759" s="13"/>
      <c r="DB759" s="13"/>
    </row>
    <row r="760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3"/>
      <c r="CG760" s="13"/>
      <c r="CH760" s="13"/>
      <c r="CI760" s="13"/>
      <c r="CJ760" s="13"/>
      <c r="CK760" s="13"/>
      <c r="CL760" s="13"/>
      <c r="CM760" s="13"/>
      <c r="CN760" s="13"/>
      <c r="CO760" s="13"/>
      <c r="CP760" s="13"/>
      <c r="CQ760" s="13"/>
      <c r="CR760" s="13"/>
      <c r="CS760" s="13"/>
      <c r="CT760" s="13"/>
      <c r="CU760" s="13"/>
      <c r="CV760" s="13"/>
      <c r="CW760" s="13"/>
      <c r="CX760" s="13"/>
      <c r="CY760" s="13"/>
      <c r="CZ760" s="13"/>
      <c r="DA760" s="13"/>
      <c r="DB760" s="13"/>
    </row>
    <row r="76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3"/>
      <c r="CG761" s="13"/>
      <c r="CH761" s="13"/>
      <c r="CI761" s="13"/>
      <c r="CJ761" s="13"/>
      <c r="CK761" s="13"/>
      <c r="CL761" s="13"/>
      <c r="CM761" s="13"/>
      <c r="CN761" s="13"/>
      <c r="CO761" s="13"/>
      <c r="CP761" s="13"/>
      <c r="CQ761" s="13"/>
      <c r="CR761" s="13"/>
      <c r="CS761" s="13"/>
      <c r="CT761" s="13"/>
      <c r="CU761" s="13"/>
      <c r="CV761" s="13"/>
      <c r="CW761" s="13"/>
      <c r="CX761" s="13"/>
      <c r="CY761" s="13"/>
      <c r="CZ761" s="13"/>
      <c r="DA761" s="13"/>
      <c r="DB761" s="13"/>
    </row>
    <row r="76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3"/>
      <c r="CG762" s="13"/>
      <c r="CH762" s="13"/>
      <c r="CI762" s="13"/>
      <c r="CJ762" s="13"/>
      <c r="CK762" s="13"/>
      <c r="CL762" s="13"/>
      <c r="CM762" s="13"/>
      <c r="CN762" s="13"/>
      <c r="CO762" s="13"/>
      <c r="CP762" s="13"/>
      <c r="CQ762" s="13"/>
      <c r="CR762" s="13"/>
      <c r="CS762" s="13"/>
      <c r="CT762" s="13"/>
      <c r="CU762" s="13"/>
      <c r="CV762" s="13"/>
      <c r="CW762" s="13"/>
      <c r="CX762" s="13"/>
      <c r="CY762" s="13"/>
      <c r="CZ762" s="13"/>
      <c r="DA762" s="13"/>
      <c r="DB762" s="13"/>
    </row>
    <row r="763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3"/>
      <c r="CG763" s="13"/>
      <c r="CH763" s="13"/>
      <c r="CI763" s="13"/>
      <c r="CJ763" s="13"/>
      <c r="CK763" s="13"/>
      <c r="CL763" s="13"/>
      <c r="CM763" s="13"/>
      <c r="CN763" s="13"/>
      <c r="CO763" s="13"/>
      <c r="CP763" s="13"/>
      <c r="CQ763" s="13"/>
      <c r="CR763" s="13"/>
      <c r="CS763" s="13"/>
      <c r="CT763" s="13"/>
      <c r="CU763" s="13"/>
      <c r="CV763" s="13"/>
      <c r="CW763" s="13"/>
      <c r="CX763" s="13"/>
      <c r="CY763" s="13"/>
      <c r="CZ763" s="13"/>
      <c r="DA763" s="13"/>
      <c r="DB763" s="13"/>
    </row>
    <row r="764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3"/>
      <c r="CG764" s="13"/>
      <c r="CH764" s="13"/>
      <c r="CI764" s="13"/>
      <c r="CJ764" s="13"/>
      <c r="CK764" s="13"/>
      <c r="CL764" s="13"/>
      <c r="CM764" s="13"/>
      <c r="CN764" s="13"/>
      <c r="CO764" s="13"/>
      <c r="CP764" s="13"/>
      <c r="CQ764" s="13"/>
      <c r="CR764" s="13"/>
      <c r="CS764" s="13"/>
      <c r="CT764" s="13"/>
      <c r="CU764" s="13"/>
      <c r="CV764" s="13"/>
      <c r="CW764" s="13"/>
      <c r="CX764" s="13"/>
      <c r="CY764" s="13"/>
      <c r="CZ764" s="13"/>
      <c r="DA764" s="13"/>
      <c r="DB764" s="13"/>
    </row>
    <row r="76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3"/>
      <c r="CG765" s="13"/>
      <c r="CH765" s="13"/>
      <c r="CI765" s="13"/>
      <c r="CJ765" s="13"/>
      <c r="CK765" s="13"/>
      <c r="CL765" s="13"/>
      <c r="CM765" s="13"/>
      <c r="CN765" s="13"/>
      <c r="CO765" s="13"/>
      <c r="CP765" s="13"/>
      <c r="CQ765" s="13"/>
      <c r="CR765" s="13"/>
      <c r="CS765" s="13"/>
      <c r="CT765" s="13"/>
      <c r="CU765" s="13"/>
      <c r="CV765" s="13"/>
      <c r="CW765" s="13"/>
      <c r="CX765" s="13"/>
      <c r="CY765" s="13"/>
      <c r="CZ765" s="13"/>
      <c r="DA765" s="13"/>
      <c r="DB765" s="13"/>
    </row>
    <row r="766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13"/>
      <c r="CG766" s="13"/>
      <c r="CH766" s="13"/>
      <c r="CI766" s="13"/>
      <c r="CJ766" s="13"/>
      <c r="CK766" s="13"/>
      <c r="CL766" s="13"/>
      <c r="CM766" s="13"/>
      <c r="CN766" s="13"/>
      <c r="CO766" s="13"/>
      <c r="CP766" s="13"/>
      <c r="CQ766" s="13"/>
      <c r="CR766" s="13"/>
      <c r="CS766" s="13"/>
      <c r="CT766" s="13"/>
      <c r="CU766" s="13"/>
      <c r="CV766" s="13"/>
      <c r="CW766" s="13"/>
      <c r="CX766" s="13"/>
      <c r="CY766" s="13"/>
      <c r="CZ766" s="13"/>
      <c r="DA766" s="13"/>
      <c r="DB766" s="13"/>
    </row>
    <row r="767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3"/>
      <c r="CG767" s="13"/>
      <c r="CH767" s="13"/>
      <c r="CI767" s="13"/>
      <c r="CJ767" s="13"/>
      <c r="CK767" s="13"/>
      <c r="CL767" s="13"/>
      <c r="CM767" s="13"/>
      <c r="CN767" s="13"/>
      <c r="CO767" s="13"/>
      <c r="CP767" s="13"/>
      <c r="CQ767" s="13"/>
      <c r="CR767" s="13"/>
      <c r="CS767" s="13"/>
      <c r="CT767" s="13"/>
      <c r="CU767" s="13"/>
      <c r="CV767" s="13"/>
      <c r="CW767" s="13"/>
      <c r="CX767" s="13"/>
      <c r="CY767" s="13"/>
      <c r="CZ767" s="13"/>
      <c r="DA767" s="13"/>
      <c r="DB767" s="13"/>
    </row>
    <row r="768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13"/>
      <c r="CG768" s="13"/>
      <c r="CH768" s="13"/>
      <c r="CI768" s="13"/>
      <c r="CJ768" s="13"/>
      <c r="CK768" s="13"/>
      <c r="CL768" s="13"/>
      <c r="CM768" s="13"/>
      <c r="CN768" s="13"/>
      <c r="CO768" s="13"/>
      <c r="CP768" s="13"/>
      <c r="CQ768" s="13"/>
      <c r="CR768" s="13"/>
      <c r="CS768" s="13"/>
      <c r="CT768" s="13"/>
      <c r="CU768" s="13"/>
      <c r="CV768" s="13"/>
      <c r="CW768" s="13"/>
      <c r="CX768" s="13"/>
      <c r="CY768" s="13"/>
      <c r="CZ768" s="13"/>
      <c r="DA768" s="13"/>
      <c r="DB768" s="13"/>
    </row>
    <row r="769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13"/>
      <c r="CG769" s="13"/>
      <c r="CH769" s="13"/>
      <c r="CI769" s="13"/>
      <c r="CJ769" s="13"/>
      <c r="CK769" s="13"/>
      <c r="CL769" s="13"/>
      <c r="CM769" s="13"/>
      <c r="CN769" s="13"/>
      <c r="CO769" s="13"/>
      <c r="CP769" s="13"/>
      <c r="CQ769" s="13"/>
      <c r="CR769" s="13"/>
      <c r="CS769" s="13"/>
      <c r="CT769" s="13"/>
      <c r="CU769" s="13"/>
      <c r="CV769" s="13"/>
      <c r="CW769" s="13"/>
      <c r="CX769" s="13"/>
      <c r="CY769" s="13"/>
      <c r="CZ769" s="13"/>
      <c r="DA769" s="13"/>
      <c r="DB769" s="13"/>
    </row>
    <row r="770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  <c r="CA770" s="13"/>
      <c r="CB770" s="13"/>
      <c r="CC770" s="13"/>
      <c r="CD770" s="13"/>
      <c r="CE770" s="13"/>
      <c r="CF770" s="13"/>
      <c r="CG770" s="13"/>
      <c r="CH770" s="13"/>
      <c r="CI770" s="13"/>
      <c r="CJ770" s="13"/>
      <c r="CK770" s="13"/>
      <c r="CL770" s="13"/>
      <c r="CM770" s="13"/>
      <c r="CN770" s="13"/>
      <c r="CO770" s="13"/>
      <c r="CP770" s="13"/>
      <c r="CQ770" s="13"/>
      <c r="CR770" s="13"/>
      <c r="CS770" s="13"/>
      <c r="CT770" s="13"/>
      <c r="CU770" s="13"/>
      <c r="CV770" s="13"/>
      <c r="CW770" s="13"/>
      <c r="CX770" s="13"/>
      <c r="CY770" s="13"/>
      <c r="CZ770" s="13"/>
      <c r="DA770" s="13"/>
      <c r="DB770" s="13"/>
    </row>
    <row r="77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  <c r="BY771" s="13"/>
      <c r="BZ771" s="13"/>
      <c r="CA771" s="13"/>
      <c r="CB771" s="13"/>
      <c r="CC771" s="13"/>
      <c r="CD771" s="13"/>
      <c r="CE771" s="13"/>
      <c r="CF771" s="13"/>
      <c r="CG771" s="13"/>
      <c r="CH771" s="13"/>
      <c r="CI771" s="13"/>
      <c r="CJ771" s="13"/>
      <c r="CK771" s="13"/>
      <c r="CL771" s="13"/>
      <c r="CM771" s="13"/>
      <c r="CN771" s="13"/>
      <c r="CO771" s="13"/>
      <c r="CP771" s="13"/>
      <c r="CQ771" s="13"/>
      <c r="CR771" s="13"/>
      <c r="CS771" s="13"/>
      <c r="CT771" s="13"/>
      <c r="CU771" s="13"/>
      <c r="CV771" s="13"/>
      <c r="CW771" s="13"/>
      <c r="CX771" s="13"/>
      <c r="CY771" s="13"/>
      <c r="CZ771" s="13"/>
      <c r="DA771" s="13"/>
      <c r="DB771" s="13"/>
    </row>
    <row r="77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  <c r="BV772" s="13"/>
      <c r="BW772" s="13"/>
      <c r="BX772" s="13"/>
      <c r="BY772" s="13"/>
      <c r="BZ772" s="13"/>
      <c r="CA772" s="13"/>
      <c r="CB772" s="13"/>
      <c r="CC772" s="13"/>
      <c r="CD772" s="13"/>
      <c r="CE772" s="13"/>
      <c r="CF772" s="13"/>
      <c r="CG772" s="13"/>
      <c r="CH772" s="13"/>
      <c r="CI772" s="13"/>
      <c r="CJ772" s="13"/>
      <c r="CK772" s="13"/>
      <c r="CL772" s="13"/>
      <c r="CM772" s="13"/>
      <c r="CN772" s="13"/>
      <c r="CO772" s="13"/>
      <c r="CP772" s="13"/>
      <c r="CQ772" s="13"/>
      <c r="CR772" s="13"/>
      <c r="CS772" s="13"/>
      <c r="CT772" s="13"/>
      <c r="CU772" s="13"/>
      <c r="CV772" s="13"/>
      <c r="CW772" s="13"/>
      <c r="CX772" s="13"/>
      <c r="CY772" s="13"/>
      <c r="CZ772" s="13"/>
      <c r="DA772" s="13"/>
      <c r="DB772" s="13"/>
    </row>
    <row r="773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  <c r="CA773" s="13"/>
      <c r="CB773" s="13"/>
      <c r="CC773" s="13"/>
      <c r="CD773" s="13"/>
      <c r="CE773" s="13"/>
      <c r="CF773" s="13"/>
      <c r="CG773" s="13"/>
      <c r="CH773" s="13"/>
      <c r="CI773" s="13"/>
      <c r="CJ773" s="13"/>
      <c r="CK773" s="13"/>
      <c r="CL773" s="13"/>
      <c r="CM773" s="13"/>
      <c r="CN773" s="13"/>
      <c r="CO773" s="13"/>
      <c r="CP773" s="13"/>
      <c r="CQ773" s="13"/>
      <c r="CR773" s="13"/>
      <c r="CS773" s="13"/>
      <c r="CT773" s="13"/>
      <c r="CU773" s="13"/>
      <c r="CV773" s="13"/>
      <c r="CW773" s="13"/>
      <c r="CX773" s="13"/>
      <c r="CY773" s="13"/>
      <c r="CZ773" s="13"/>
      <c r="DA773" s="13"/>
      <c r="DB773" s="13"/>
    </row>
    <row r="774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3"/>
      <c r="BM774" s="13"/>
      <c r="BN774" s="13"/>
      <c r="BO774" s="13"/>
      <c r="BP774" s="13"/>
      <c r="BQ774" s="13"/>
      <c r="BR774" s="13"/>
      <c r="BS774" s="13"/>
      <c r="BT774" s="13"/>
      <c r="BU774" s="13"/>
      <c r="BV774" s="13"/>
      <c r="BW774" s="13"/>
      <c r="BX774" s="13"/>
      <c r="BY774" s="13"/>
      <c r="BZ774" s="13"/>
      <c r="CA774" s="13"/>
      <c r="CB774" s="13"/>
      <c r="CC774" s="13"/>
      <c r="CD774" s="13"/>
      <c r="CE774" s="13"/>
      <c r="CF774" s="13"/>
      <c r="CG774" s="13"/>
      <c r="CH774" s="13"/>
      <c r="CI774" s="13"/>
      <c r="CJ774" s="13"/>
      <c r="CK774" s="13"/>
      <c r="CL774" s="13"/>
      <c r="CM774" s="13"/>
      <c r="CN774" s="13"/>
      <c r="CO774" s="13"/>
      <c r="CP774" s="13"/>
      <c r="CQ774" s="13"/>
      <c r="CR774" s="13"/>
      <c r="CS774" s="13"/>
      <c r="CT774" s="13"/>
      <c r="CU774" s="13"/>
      <c r="CV774" s="13"/>
      <c r="CW774" s="13"/>
      <c r="CX774" s="13"/>
      <c r="CY774" s="13"/>
      <c r="CZ774" s="13"/>
      <c r="DA774" s="13"/>
      <c r="DB774" s="13"/>
    </row>
    <row r="77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13"/>
      <c r="CG775" s="13"/>
      <c r="CH775" s="13"/>
      <c r="CI775" s="13"/>
      <c r="CJ775" s="13"/>
      <c r="CK775" s="13"/>
      <c r="CL775" s="13"/>
      <c r="CM775" s="13"/>
      <c r="CN775" s="13"/>
      <c r="CO775" s="13"/>
      <c r="CP775" s="13"/>
      <c r="CQ775" s="13"/>
      <c r="CR775" s="13"/>
      <c r="CS775" s="13"/>
      <c r="CT775" s="13"/>
      <c r="CU775" s="13"/>
      <c r="CV775" s="13"/>
      <c r="CW775" s="13"/>
      <c r="CX775" s="13"/>
      <c r="CY775" s="13"/>
      <c r="CZ775" s="13"/>
      <c r="DA775" s="13"/>
      <c r="DB775" s="13"/>
    </row>
    <row r="776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/>
      <c r="CW776" s="13"/>
      <c r="CX776" s="13"/>
      <c r="CY776" s="13"/>
      <c r="CZ776" s="13"/>
      <c r="DA776" s="13"/>
      <c r="DB776" s="13"/>
    </row>
    <row r="777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/>
      <c r="BW777" s="13"/>
      <c r="BX777" s="13"/>
      <c r="BY777" s="13"/>
      <c r="BZ777" s="13"/>
      <c r="CA777" s="13"/>
      <c r="CB777" s="13"/>
      <c r="CC777" s="13"/>
      <c r="CD777" s="13"/>
      <c r="CE777" s="13"/>
      <c r="CF777" s="13"/>
      <c r="CG777" s="13"/>
      <c r="CH777" s="13"/>
      <c r="CI777" s="13"/>
      <c r="CJ777" s="13"/>
      <c r="CK777" s="13"/>
      <c r="CL777" s="13"/>
      <c r="CM777" s="13"/>
      <c r="CN777" s="13"/>
      <c r="CO777" s="13"/>
      <c r="CP777" s="13"/>
      <c r="CQ777" s="13"/>
      <c r="CR777" s="13"/>
      <c r="CS777" s="13"/>
      <c r="CT777" s="13"/>
      <c r="CU777" s="13"/>
      <c r="CV777" s="13"/>
      <c r="CW777" s="13"/>
      <c r="CX777" s="13"/>
      <c r="CY777" s="13"/>
      <c r="CZ777" s="13"/>
      <c r="DA777" s="13"/>
      <c r="DB777" s="13"/>
    </row>
    <row r="778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13"/>
      <c r="CG778" s="13"/>
      <c r="CH778" s="13"/>
      <c r="CI778" s="13"/>
      <c r="CJ778" s="13"/>
      <c r="CK778" s="13"/>
      <c r="CL778" s="13"/>
      <c r="CM778" s="13"/>
      <c r="CN778" s="13"/>
      <c r="CO778" s="13"/>
      <c r="CP778" s="13"/>
      <c r="CQ778" s="13"/>
      <c r="CR778" s="13"/>
      <c r="CS778" s="13"/>
      <c r="CT778" s="13"/>
      <c r="CU778" s="13"/>
      <c r="CV778" s="13"/>
      <c r="CW778" s="13"/>
      <c r="CX778" s="13"/>
      <c r="CY778" s="13"/>
      <c r="CZ778" s="13"/>
      <c r="DA778" s="13"/>
      <c r="DB778" s="13"/>
    </row>
    <row r="779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  <c r="CD779" s="13"/>
      <c r="CE779" s="13"/>
      <c r="CF779" s="13"/>
      <c r="CG779" s="13"/>
      <c r="CH779" s="13"/>
      <c r="CI779" s="13"/>
      <c r="CJ779" s="13"/>
      <c r="CK779" s="13"/>
      <c r="CL779" s="13"/>
      <c r="CM779" s="13"/>
      <c r="CN779" s="13"/>
      <c r="CO779" s="13"/>
      <c r="CP779" s="13"/>
      <c r="CQ779" s="13"/>
      <c r="CR779" s="13"/>
      <c r="CS779" s="13"/>
      <c r="CT779" s="13"/>
      <c r="CU779" s="13"/>
      <c r="CV779" s="13"/>
      <c r="CW779" s="13"/>
      <c r="CX779" s="13"/>
      <c r="CY779" s="13"/>
      <c r="CZ779" s="13"/>
      <c r="DA779" s="13"/>
      <c r="DB779" s="13"/>
    </row>
    <row r="780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/>
      <c r="BW780" s="13"/>
      <c r="BX780" s="13"/>
      <c r="BY780" s="13"/>
      <c r="BZ780" s="13"/>
      <c r="CA780" s="13"/>
      <c r="CB780" s="13"/>
      <c r="CC780" s="13"/>
      <c r="CD780" s="13"/>
      <c r="CE780" s="13"/>
      <c r="CF780" s="13"/>
      <c r="CG780" s="13"/>
      <c r="CH780" s="13"/>
      <c r="CI780" s="13"/>
      <c r="CJ780" s="13"/>
      <c r="CK780" s="13"/>
      <c r="CL780" s="13"/>
      <c r="CM780" s="13"/>
      <c r="CN780" s="13"/>
      <c r="CO780" s="13"/>
      <c r="CP780" s="13"/>
      <c r="CQ780" s="13"/>
      <c r="CR780" s="13"/>
      <c r="CS780" s="13"/>
      <c r="CT780" s="13"/>
      <c r="CU780" s="13"/>
      <c r="CV780" s="13"/>
      <c r="CW780" s="13"/>
      <c r="CX780" s="13"/>
      <c r="CY780" s="13"/>
      <c r="CZ780" s="13"/>
      <c r="DA780" s="13"/>
      <c r="DB780" s="13"/>
    </row>
    <row r="78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  <c r="CD781" s="13"/>
      <c r="CE781" s="13"/>
      <c r="CF781" s="13"/>
      <c r="CG781" s="13"/>
      <c r="CH781" s="13"/>
      <c r="CI781" s="13"/>
      <c r="CJ781" s="13"/>
      <c r="CK781" s="13"/>
      <c r="CL781" s="13"/>
      <c r="CM781" s="13"/>
      <c r="CN781" s="13"/>
      <c r="CO781" s="13"/>
      <c r="CP781" s="13"/>
      <c r="CQ781" s="13"/>
      <c r="CR781" s="13"/>
      <c r="CS781" s="13"/>
      <c r="CT781" s="13"/>
      <c r="CU781" s="13"/>
      <c r="CV781" s="13"/>
      <c r="CW781" s="13"/>
      <c r="CX781" s="13"/>
      <c r="CY781" s="13"/>
      <c r="CZ781" s="13"/>
      <c r="DA781" s="13"/>
      <c r="DB781" s="13"/>
    </row>
    <row r="78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3"/>
      <c r="CG782" s="13"/>
      <c r="CH782" s="13"/>
      <c r="CI782" s="13"/>
      <c r="CJ782" s="13"/>
      <c r="CK782" s="13"/>
      <c r="CL782" s="13"/>
      <c r="CM782" s="13"/>
      <c r="CN782" s="13"/>
      <c r="CO782" s="13"/>
      <c r="CP782" s="13"/>
      <c r="CQ782" s="13"/>
      <c r="CR782" s="13"/>
      <c r="CS782" s="13"/>
      <c r="CT782" s="13"/>
      <c r="CU782" s="13"/>
      <c r="CV782" s="13"/>
      <c r="CW782" s="13"/>
      <c r="CX782" s="13"/>
      <c r="CY782" s="13"/>
      <c r="CZ782" s="13"/>
      <c r="DA782" s="13"/>
      <c r="DB782" s="13"/>
    </row>
    <row r="783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3"/>
      <c r="CG783" s="13"/>
      <c r="CH783" s="13"/>
      <c r="CI783" s="13"/>
      <c r="CJ783" s="13"/>
      <c r="CK783" s="13"/>
      <c r="CL783" s="13"/>
      <c r="CM783" s="13"/>
      <c r="CN783" s="13"/>
      <c r="CO783" s="13"/>
      <c r="CP783" s="13"/>
      <c r="CQ783" s="13"/>
      <c r="CR783" s="13"/>
      <c r="CS783" s="13"/>
      <c r="CT783" s="13"/>
      <c r="CU783" s="13"/>
      <c r="CV783" s="13"/>
      <c r="CW783" s="13"/>
      <c r="CX783" s="13"/>
      <c r="CY783" s="13"/>
      <c r="CZ783" s="13"/>
      <c r="DA783" s="13"/>
      <c r="DB783" s="13"/>
    </row>
    <row r="784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  <c r="BY784" s="13"/>
      <c r="BZ784" s="13"/>
      <c r="CA784" s="13"/>
      <c r="CB784" s="13"/>
      <c r="CC784" s="13"/>
      <c r="CD784" s="13"/>
      <c r="CE784" s="13"/>
      <c r="CF784" s="13"/>
      <c r="CG784" s="13"/>
      <c r="CH784" s="13"/>
      <c r="CI784" s="13"/>
      <c r="CJ784" s="13"/>
      <c r="CK784" s="13"/>
      <c r="CL784" s="13"/>
      <c r="CM784" s="13"/>
      <c r="CN784" s="13"/>
      <c r="CO784" s="13"/>
      <c r="CP784" s="13"/>
      <c r="CQ784" s="13"/>
      <c r="CR784" s="13"/>
      <c r="CS784" s="13"/>
      <c r="CT784" s="13"/>
      <c r="CU784" s="13"/>
      <c r="CV784" s="13"/>
      <c r="CW784" s="13"/>
      <c r="CX784" s="13"/>
      <c r="CY784" s="13"/>
      <c r="CZ784" s="13"/>
      <c r="DA784" s="13"/>
      <c r="DB784" s="13"/>
    </row>
    <row r="78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3"/>
      <c r="CG785" s="13"/>
      <c r="CH785" s="13"/>
      <c r="CI785" s="13"/>
      <c r="CJ785" s="13"/>
      <c r="CK785" s="13"/>
      <c r="CL785" s="13"/>
      <c r="CM785" s="13"/>
      <c r="CN785" s="13"/>
      <c r="CO785" s="13"/>
      <c r="CP785" s="13"/>
      <c r="CQ785" s="13"/>
      <c r="CR785" s="13"/>
      <c r="CS785" s="13"/>
      <c r="CT785" s="13"/>
      <c r="CU785" s="13"/>
      <c r="CV785" s="13"/>
      <c r="CW785" s="13"/>
      <c r="CX785" s="13"/>
      <c r="CY785" s="13"/>
      <c r="CZ785" s="13"/>
      <c r="DA785" s="13"/>
      <c r="DB785" s="13"/>
    </row>
    <row r="786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  <c r="CA786" s="13"/>
      <c r="CB786" s="13"/>
      <c r="CC786" s="13"/>
      <c r="CD786" s="13"/>
      <c r="CE786" s="13"/>
      <c r="CF786" s="13"/>
      <c r="CG786" s="13"/>
      <c r="CH786" s="13"/>
      <c r="CI786" s="13"/>
      <c r="CJ786" s="13"/>
      <c r="CK786" s="13"/>
      <c r="CL786" s="13"/>
      <c r="CM786" s="13"/>
      <c r="CN786" s="13"/>
      <c r="CO786" s="13"/>
      <c r="CP786" s="13"/>
      <c r="CQ786" s="13"/>
      <c r="CR786" s="13"/>
      <c r="CS786" s="13"/>
      <c r="CT786" s="13"/>
      <c r="CU786" s="13"/>
      <c r="CV786" s="13"/>
      <c r="CW786" s="13"/>
      <c r="CX786" s="13"/>
      <c r="CY786" s="13"/>
      <c r="CZ786" s="13"/>
      <c r="DA786" s="13"/>
      <c r="DB786" s="13"/>
    </row>
    <row r="787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3"/>
      <c r="CG787" s="13"/>
      <c r="CH787" s="13"/>
      <c r="CI787" s="13"/>
      <c r="CJ787" s="13"/>
      <c r="CK787" s="13"/>
      <c r="CL787" s="13"/>
      <c r="CM787" s="13"/>
      <c r="CN787" s="13"/>
      <c r="CO787" s="13"/>
      <c r="CP787" s="13"/>
      <c r="CQ787" s="13"/>
      <c r="CR787" s="13"/>
      <c r="CS787" s="13"/>
      <c r="CT787" s="13"/>
      <c r="CU787" s="13"/>
      <c r="CV787" s="13"/>
      <c r="CW787" s="13"/>
      <c r="CX787" s="13"/>
      <c r="CY787" s="13"/>
      <c r="CZ787" s="13"/>
      <c r="DA787" s="13"/>
      <c r="DB787" s="13"/>
    </row>
    <row r="788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3"/>
      <c r="CG788" s="13"/>
      <c r="CH788" s="13"/>
      <c r="CI788" s="13"/>
      <c r="CJ788" s="13"/>
      <c r="CK788" s="13"/>
      <c r="CL788" s="13"/>
      <c r="CM788" s="13"/>
      <c r="CN788" s="13"/>
      <c r="CO788" s="13"/>
      <c r="CP788" s="13"/>
      <c r="CQ788" s="13"/>
      <c r="CR788" s="13"/>
      <c r="CS788" s="13"/>
      <c r="CT788" s="13"/>
      <c r="CU788" s="13"/>
      <c r="CV788" s="13"/>
      <c r="CW788" s="13"/>
      <c r="CX788" s="13"/>
      <c r="CY788" s="13"/>
      <c r="CZ788" s="13"/>
      <c r="DA788" s="13"/>
      <c r="DB788" s="13"/>
    </row>
    <row r="789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3"/>
      <c r="CG789" s="13"/>
      <c r="CH789" s="13"/>
      <c r="CI789" s="13"/>
      <c r="CJ789" s="13"/>
      <c r="CK789" s="13"/>
      <c r="CL789" s="13"/>
      <c r="CM789" s="13"/>
      <c r="CN789" s="13"/>
      <c r="CO789" s="13"/>
      <c r="CP789" s="13"/>
      <c r="CQ789" s="13"/>
      <c r="CR789" s="13"/>
      <c r="CS789" s="13"/>
      <c r="CT789" s="13"/>
      <c r="CU789" s="13"/>
      <c r="CV789" s="13"/>
      <c r="CW789" s="13"/>
      <c r="CX789" s="13"/>
      <c r="CY789" s="13"/>
      <c r="CZ789" s="13"/>
      <c r="DA789" s="13"/>
      <c r="DB789" s="13"/>
    </row>
    <row r="790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/>
      <c r="CW790" s="13"/>
      <c r="CX790" s="13"/>
      <c r="CY790" s="13"/>
      <c r="CZ790" s="13"/>
      <c r="DA790" s="13"/>
      <c r="DB790" s="13"/>
    </row>
    <row r="79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/>
      <c r="BW791" s="13"/>
      <c r="BX791" s="13"/>
      <c r="BY791" s="13"/>
      <c r="BZ791" s="13"/>
      <c r="CA791" s="13"/>
      <c r="CB791" s="13"/>
      <c r="CC791" s="13"/>
      <c r="CD791" s="13"/>
      <c r="CE791" s="13"/>
      <c r="CF791" s="13"/>
      <c r="CG791" s="13"/>
      <c r="CH791" s="13"/>
      <c r="CI791" s="13"/>
      <c r="CJ791" s="13"/>
      <c r="CK791" s="13"/>
      <c r="CL791" s="13"/>
      <c r="CM791" s="13"/>
      <c r="CN791" s="13"/>
      <c r="CO791" s="13"/>
      <c r="CP791" s="13"/>
      <c r="CQ791" s="13"/>
      <c r="CR791" s="13"/>
      <c r="CS791" s="13"/>
      <c r="CT791" s="13"/>
      <c r="CU791" s="13"/>
      <c r="CV791" s="13"/>
      <c r="CW791" s="13"/>
      <c r="CX791" s="13"/>
      <c r="CY791" s="13"/>
      <c r="CZ791" s="13"/>
      <c r="DA791" s="13"/>
      <c r="DB791" s="13"/>
    </row>
    <row r="79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3"/>
      <c r="CG792" s="13"/>
      <c r="CH792" s="13"/>
      <c r="CI792" s="13"/>
      <c r="CJ792" s="13"/>
      <c r="CK792" s="13"/>
      <c r="CL792" s="13"/>
      <c r="CM792" s="13"/>
      <c r="CN792" s="13"/>
      <c r="CO792" s="13"/>
      <c r="CP792" s="13"/>
      <c r="CQ792" s="13"/>
      <c r="CR792" s="13"/>
      <c r="CS792" s="13"/>
      <c r="CT792" s="13"/>
      <c r="CU792" s="13"/>
      <c r="CV792" s="13"/>
      <c r="CW792" s="13"/>
      <c r="CX792" s="13"/>
      <c r="CY792" s="13"/>
      <c r="CZ792" s="13"/>
      <c r="DA792" s="13"/>
      <c r="DB792" s="13"/>
    </row>
    <row r="793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3"/>
      <c r="CG793" s="13"/>
      <c r="CH793" s="13"/>
      <c r="CI793" s="13"/>
      <c r="CJ793" s="13"/>
      <c r="CK793" s="13"/>
      <c r="CL793" s="13"/>
      <c r="CM793" s="13"/>
      <c r="CN793" s="13"/>
      <c r="CO793" s="13"/>
      <c r="CP793" s="13"/>
      <c r="CQ793" s="13"/>
      <c r="CR793" s="13"/>
      <c r="CS793" s="13"/>
      <c r="CT793" s="13"/>
      <c r="CU793" s="13"/>
      <c r="CV793" s="13"/>
      <c r="CW793" s="13"/>
      <c r="CX793" s="13"/>
      <c r="CY793" s="13"/>
      <c r="CZ793" s="13"/>
      <c r="DA793" s="13"/>
      <c r="DB793" s="13"/>
    </row>
    <row r="794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</row>
    <row r="79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</row>
    <row r="796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</row>
    <row r="797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</row>
    <row r="798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CY798" s="13"/>
      <c r="CZ798" s="13"/>
      <c r="DA798" s="13"/>
      <c r="DB798" s="13"/>
    </row>
    <row r="799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CY799" s="13"/>
      <c r="CZ799" s="13"/>
      <c r="DA799" s="13"/>
      <c r="DB799" s="13"/>
    </row>
    <row r="800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CY800" s="13"/>
      <c r="CZ800" s="13"/>
      <c r="DA800" s="13"/>
      <c r="DB800" s="13"/>
    </row>
    <row r="80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</row>
    <row r="80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</row>
    <row r="803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</row>
    <row r="804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</row>
    <row r="80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</row>
    <row r="806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</row>
    <row r="807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</row>
    <row r="808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</row>
    <row r="809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</row>
    <row r="810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</row>
    <row r="81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</row>
    <row r="81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</row>
    <row r="813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</row>
    <row r="814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</row>
    <row r="8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</row>
    <row r="816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</row>
    <row r="817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</row>
    <row r="818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</row>
    <row r="819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CY819" s="13"/>
      <c r="CZ819" s="13"/>
      <c r="DA819" s="13"/>
      <c r="DB819" s="13"/>
    </row>
    <row r="820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</row>
    <row r="82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3"/>
      <c r="CG821" s="13"/>
      <c r="CH821" s="13"/>
      <c r="CI821" s="13"/>
      <c r="CJ821" s="13"/>
      <c r="CK821" s="13"/>
      <c r="CL821" s="13"/>
      <c r="CM821" s="13"/>
      <c r="CN821" s="13"/>
      <c r="CO821" s="13"/>
      <c r="CP821" s="13"/>
      <c r="CQ821" s="13"/>
      <c r="CR821" s="13"/>
      <c r="CS821" s="13"/>
      <c r="CT821" s="13"/>
      <c r="CU821" s="13"/>
      <c r="CV821" s="13"/>
      <c r="CW821" s="13"/>
      <c r="CX821" s="13"/>
      <c r="CY821" s="13"/>
      <c r="CZ821" s="13"/>
      <c r="DA821" s="13"/>
      <c r="DB821" s="13"/>
    </row>
    <row r="82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</row>
    <row r="823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  <c r="BY823" s="13"/>
      <c r="BZ823" s="13"/>
      <c r="CA823" s="13"/>
      <c r="CB823" s="13"/>
      <c r="CC823" s="13"/>
      <c r="CD823" s="13"/>
      <c r="CE823" s="13"/>
      <c r="CF823" s="13"/>
      <c r="CG823" s="13"/>
      <c r="CH823" s="13"/>
      <c r="CI823" s="13"/>
      <c r="CJ823" s="13"/>
      <c r="CK823" s="13"/>
      <c r="CL823" s="13"/>
      <c r="CM823" s="13"/>
      <c r="CN823" s="13"/>
      <c r="CO823" s="13"/>
      <c r="CP823" s="13"/>
      <c r="CQ823" s="13"/>
      <c r="CR823" s="13"/>
      <c r="CS823" s="13"/>
      <c r="CT823" s="13"/>
      <c r="CU823" s="13"/>
      <c r="CV823" s="13"/>
      <c r="CW823" s="13"/>
      <c r="CX823" s="13"/>
      <c r="CY823" s="13"/>
      <c r="CZ823" s="13"/>
      <c r="DA823" s="13"/>
      <c r="DB823" s="13"/>
    </row>
    <row r="824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/>
      <c r="CD824" s="13"/>
      <c r="CE824" s="13"/>
      <c r="CF824" s="13"/>
      <c r="CG824" s="13"/>
      <c r="CH824" s="13"/>
      <c r="CI824" s="13"/>
      <c r="CJ824" s="13"/>
      <c r="CK824" s="13"/>
      <c r="CL824" s="13"/>
      <c r="CM824" s="13"/>
      <c r="CN824" s="13"/>
      <c r="CO824" s="13"/>
      <c r="CP824" s="13"/>
      <c r="CQ824" s="13"/>
      <c r="CR824" s="13"/>
      <c r="CS824" s="13"/>
      <c r="CT824" s="13"/>
      <c r="CU824" s="13"/>
      <c r="CV824" s="13"/>
      <c r="CW824" s="13"/>
      <c r="CX824" s="13"/>
      <c r="CY824" s="13"/>
      <c r="CZ824" s="13"/>
      <c r="DA824" s="13"/>
      <c r="DB824" s="13"/>
    </row>
    <row r="8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/>
      <c r="CD825" s="13"/>
      <c r="CE825" s="13"/>
      <c r="CF825" s="13"/>
      <c r="CG825" s="13"/>
      <c r="CH825" s="13"/>
      <c r="CI825" s="13"/>
      <c r="CJ825" s="13"/>
      <c r="CK825" s="13"/>
      <c r="CL825" s="13"/>
      <c r="CM825" s="13"/>
      <c r="CN825" s="13"/>
      <c r="CO825" s="13"/>
      <c r="CP825" s="13"/>
      <c r="CQ825" s="13"/>
      <c r="CR825" s="13"/>
      <c r="CS825" s="13"/>
      <c r="CT825" s="13"/>
      <c r="CU825" s="13"/>
      <c r="CV825" s="13"/>
      <c r="CW825" s="13"/>
      <c r="CX825" s="13"/>
      <c r="CY825" s="13"/>
      <c r="CZ825" s="13"/>
      <c r="DA825" s="13"/>
      <c r="DB825" s="13"/>
    </row>
    <row r="826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  <c r="CA826" s="13"/>
      <c r="CB826" s="13"/>
      <c r="CC826" s="13"/>
      <c r="CD826" s="13"/>
      <c r="CE826" s="13"/>
      <c r="CF826" s="13"/>
      <c r="CG826" s="13"/>
      <c r="CH826" s="13"/>
      <c r="CI826" s="13"/>
      <c r="CJ826" s="13"/>
      <c r="CK826" s="13"/>
      <c r="CL826" s="13"/>
      <c r="CM826" s="13"/>
      <c r="CN826" s="13"/>
      <c r="CO826" s="13"/>
      <c r="CP826" s="13"/>
      <c r="CQ826" s="13"/>
      <c r="CR826" s="13"/>
      <c r="CS826" s="13"/>
      <c r="CT826" s="13"/>
      <c r="CU826" s="13"/>
      <c r="CV826" s="13"/>
      <c r="CW826" s="13"/>
      <c r="CX826" s="13"/>
      <c r="CY826" s="13"/>
      <c r="CZ826" s="13"/>
      <c r="DA826" s="13"/>
      <c r="DB826" s="13"/>
    </row>
    <row r="827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  <c r="CD827" s="13"/>
      <c r="CE827" s="13"/>
      <c r="CF827" s="13"/>
      <c r="CG827" s="13"/>
      <c r="CH827" s="13"/>
      <c r="CI827" s="13"/>
      <c r="CJ827" s="13"/>
      <c r="CK827" s="13"/>
      <c r="CL827" s="13"/>
      <c r="CM827" s="13"/>
      <c r="CN827" s="13"/>
      <c r="CO827" s="13"/>
      <c r="CP827" s="13"/>
      <c r="CQ827" s="13"/>
      <c r="CR827" s="13"/>
      <c r="CS827" s="13"/>
      <c r="CT827" s="13"/>
      <c r="CU827" s="13"/>
      <c r="CV827" s="13"/>
      <c r="CW827" s="13"/>
      <c r="CX827" s="13"/>
      <c r="CY827" s="13"/>
      <c r="CZ827" s="13"/>
      <c r="DA827" s="13"/>
      <c r="DB827" s="13"/>
    </row>
    <row r="828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3"/>
      <c r="CG828" s="13"/>
      <c r="CH828" s="13"/>
      <c r="CI828" s="13"/>
      <c r="CJ828" s="13"/>
      <c r="CK828" s="13"/>
      <c r="CL828" s="13"/>
      <c r="CM828" s="13"/>
      <c r="CN828" s="13"/>
      <c r="CO828" s="13"/>
      <c r="CP828" s="13"/>
      <c r="CQ828" s="13"/>
      <c r="CR828" s="13"/>
      <c r="CS828" s="13"/>
      <c r="CT828" s="13"/>
      <c r="CU828" s="13"/>
      <c r="CV828" s="13"/>
      <c r="CW828" s="13"/>
      <c r="CX828" s="13"/>
      <c r="CY828" s="13"/>
      <c r="CZ828" s="13"/>
      <c r="DA828" s="13"/>
      <c r="DB828" s="13"/>
    </row>
    <row r="829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3"/>
      <c r="CG829" s="13"/>
      <c r="CH829" s="13"/>
      <c r="CI829" s="13"/>
      <c r="CJ829" s="13"/>
      <c r="CK829" s="13"/>
      <c r="CL829" s="13"/>
      <c r="CM829" s="13"/>
      <c r="CN829" s="13"/>
      <c r="CO829" s="13"/>
      <c r="CP829" s="13"/>
      <c r="CQ829" s="13"/>
      <c r="CR829" s="13"/>
      <c r="CS829" s="13"/>
      <c r="CT829" s="13"/>
      <c r="CU829" s="13"/>
      <c r="CV829" s="13"/>
      <c r="CW829" s="13"/>
      <c r="CX829" s="13"/>
      <c r="CY829" s="13"/>
      <c r="CZ829" s="13"/>
      <c r="DA829" s="13"/>
      <c r="DB829" s="13"/>
    </row>
    <row r="830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  <c r="CA830" s="13"/>
      <c r="CB830" s="13"/>
      <c r="CC830" s="13"/>
      <c r="CD830" s="13"/>
      <c r="CE830" s="13"/>
      <c r="CF830" s="13"/>
      <c r="CG830" s="13"/>
      <c r="CH830" s="13"/>
      <c r="CI830" s="13"/>
      <c r="CJ830" s="13"/>
      <c r="CK830" s="13"/>
      <c r="CL830" s="13"/>
      <c r="CM830" s="13"/>
      <c r="CN830" s="13"/>
      <c r="CO830" s="13"/>
      <c r="CP830" s="13"/>
      <c r="CQ830" s="13"/>
      <c r="CR830" s="13"/>
      <c r="CS830" s="13"/>
      <c r="CT830" s="13"/>
      <c r="CU830" s="13"/>
      <c r="CV830" s="13"/>
      <c r="CW830" s="13"/>
      <c r="CX830" s="13"/>
      <c r="CY830" s="13"/>
      <c r="CZ830" s="13"/>
      <c r="DA830" s="13"/>
      <c r="DB830" s="13"/>
    </row>
    <row r="83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  <c r="CA831" s="13"/>
      <c r="CB831" s="13"/>
      <c r="CC831" s="13"/>
      <c r="CD831" s="13"/>
      <c r="CE831" s="13"/>
      <c r="CF831" s="13"/>
      <c r="CG831" s="13"/>
      <c r="CH831" s="13"/>
      <c r="CI831" s="13"/>
      <c r="CJ831" s="13"/>
      <c r="CK831" s="13"/>
      <c r="CL831" s="13"/>
      <c r="CM831" s="13"/>
      <c r="CN831" s="13"/>
      <c r="CO831" s="13"/>
      <c r="CP831" s="13"/>
      <c r="CQ831" s="13"/>
      <c r="CR831" s="13"/>
      <c r="CS831" s="13"/>
      <c r="CT831" s="13"/>
      <c r="CU831" s="13"/>
      <c r="CV831" s="13"/>
      <c r="CW831" s="13"/>
      <c r="CX831" s="13"/>
      <c r="CY831" s="13"/>
      <c r="CZ831" s="13"/>
      <c r="DA831" s="13"/>
      <c r="DB831" s="13"/>
    </row>
    <row r="83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CY832" s="13"/>
      <c r="CZ832" s="13"/>
      <c r="DA832" s="13"/>
      <c r="DB832" s="13"/>
    </row>
    <row r="833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CY833" s="13"/>
      <c r="CZ833" s="13"/>
      <c r="DA833" s="13"/>
      <c r="DB833" s="13"/>
    </row>
    <row r="834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CY834" s="13"/>
      <c r="CZ834" s="13"/>
      <c r="DA834" s="13"/>
      <c r="DB834" s="13"/>
    </row>
    <row r="83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CY835" s="13"/>
      <c r="CZ835" s="13"/>
      <c r="DA835" s="13"/>
      <c r="DB835" s="13"/>
    </row>
    <row r="836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  <c r="CA836" s="13"/>
      <c r="CB836" s="13"/>
      <c r="CC836" s="13"/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CY836" s="13"/>
      <c r="CZ836" s="13"/>
      <c r="DA836" s="13"/>
      <c r="DB836" s="13"/>
    </row>
    <row r="837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</row>
    <row r="838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</row>
    <row r="839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</row>
    <row r="840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</row>
    <row r="84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</row>
    <row r="84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</row>
    <row r="843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</row>
    <row r="844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</row>
    <row r="84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</row>
    <row r="846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</row>
    <row r="847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/>
      <c r="CW847" s="13"/>
      <c r="CX847" s="13"/>
      <c r="CY847" s="13"/>
      <c r="CZ847" s="13"/>
      <c r="DA847" s="13"/>
      <c r="DB847" s="13"/>
    </row>
    <row r="848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</row>
    <row r="849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</row>
    <row r="850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</row>
    <row r="85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</row>
    <row r="85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CY852" s="13"/>
      <c r="CZ852" s="13"/>
      <c r="DA852" s="13"/>
      <c r="DB852" s="13"/>
    </row>
    <row r="853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/>
      <c r="CY853" s="13"/>
      <c r="CZ853" s="13"/>
      <c r="DA853" s="13"/>
      <c r="DB853" s="13"/>
    </row>
    <row r="854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</row>
    <row r="85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</row>
    <row r="856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3"/>
      <c r="CG856" s="13"/>
      <c r="CH856" s="13"/>
      <c r="CI856" s="13"/>
      <c r="CJ856" s="13"/>
      <c r="CK856" s="13"/>
      <c r="CL856" s="13"/>
      <c r="CM856" s="13"/>
      <c r="CN856" s="13"/>
      <c r="CO856" s="13"/>
      <c r="CP856" s="13"/>
      <c r="CQ856" s="13"/>
      <c r="CR856" s="13"/>
      <c r="CS856" s="13"/>
      <c r="CT856" s="13"/>
      <c r="CU856" s="13"/>
      <c r="CV856" s="13"/>
      <c r="CW856" s="13"/>
      <c r="CX856" s="13"/>
      <c r="CY856" s="13"/>
      <c r="CZ856" s="13"/>
      <c r="DA856" s="13"/>
      <c r="DB856" s="13"/>
    </row>
    <row r="857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</row>
    <row r="858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/>
      <c r="CW858" s="13"/>
      <c r="CX858" s="13"/>
      <c r="CY858" s="13"/>
      <c r="CZ858" s="13"/>
      <c r="DA858" s="13"/>
      <c r="DB858" s="13"/>
    </row>
    <row r="859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</row>
    <row r="860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</row>
    <row r="86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/>
      <c r="CW861" s="13"/>
      <c r="CX861" s="13"/>
      <c r="CY861" s="13"/>
      <c r="CZ861" s="13"/>
      <c r="DA861" s="13"/>
      <c r="DB861" s="13"/>
    </row>
    <row r="86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/>
      <c r="CW862" s="13"/>
      <c r="CX862" s="13"/>
      <c r="CY862" s="13"/>
      <c r="CZ862" s="13"/>
      <c r="DA862" s="13"/>
      <c r="DB862" s="13"/>
    </row>
    <row r="863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  <c r="CD863" s="13"/>
      <c r="CE863" s="13"/>
      <c r="CF863" s="13"/>
      <c r="CG863" s="13"/>
      <c r="CH863" s="13"/>
      <c r="CI863" s="13"/>
      <c r="CJ863" s="13"/>
      <c r="CK863" s="13"/>
      <c r="CL863" s="13"/>
      <c r="CM863" s="13"/>
      <c r="CN863" s="13"/>
      <c r="CO863" s="13"/>
      <c r="CP863" s="13"/>
      <c r="CQ863" s="13"/>
      <c r="CR863" s="13"/>
      <c r="CS863" s="13"/>
      <c r="CT863" s="13"/>
      <c r="CU863" s="13"/>
      <c r="CV863" s="13"/>
      <c r="CW863" s="13"/>
      <c r="CX863" s="13"/>
      <c r="CY863" s="13"/>
      <c r="CZ863" s="13"/>
      <c r="DA863" s="13"/>
      <c r="DB863" s="13"/>
    </row>
    <row r="864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3"/>
      <c r="CG864" s="13"/>
      <c r="CH864" s="13"/>
      <c r="CI864" s="13"/>
      <c r="CJ864" s="13"/>
      <c r="CK864" s="13"/>
      <c r="CL864" s="13"/>
      <c r="CM864" s="13"/>
      <c r="CN864" s="13"/>
      <c r="CO864" s="13"/>
      <c r="CP864" s="13"/>
      <c r="CQ864" s="13"/>
      <c r="CR864" s="13"/>
      <c r="CS864" s="13"/>
      <c r="CT864" s="13"/>
      <c r="CU864" s="13"/>
      <c r="CV864" s="13"/>
      <c r="CW864" s="13"/>
      <c r="CX864" s="13"/>
      <c r="CY864" s="13"/>
      <c r="CZ864" s="13"/>
      <c r="DA864" s="13"/>
      <c r="DB864" s="13"/>
    </row>
    <row r="86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/>
      <c r="CD865" s="13"/>
      <c r="CE865" s="13"/>
      <c r="CF865" s="13"/>
      <c r="CG865" s="13"/>
      <c r="CH865" s="13"/>
      <c r="CI865" s="13"/>
      <c r="CJ865" s="13"/>
      <c r="CK865" s="13"/>
      <c r="CL865" s="13"/>
      <c r="CM865" s="13"/>
      <c r="CN865" s="13"/>
      <c r="CO865" s="13"/>
      <c r="CP865" s="13"/>
      <c r="CQ865" s="13"/>
      <c r="CR865" s="13"/>
      <c r="CS865" s="13"/>
      <c r="CT865" s="13"/>
      <c r="CU865" s="13"/>
      <c r="CV865" s="13"/>
      <c r="CW865" s="13"/>
      <c r="CX865" s="13"/>
      <c r="CY865" s="13"/>
      <c r="CZ865" s="13"/>
      <c r="DA865" s="13"/>
      <c r="DB865" s="13"/>
    </row>
    <row r="866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/>
      <c r="CW866" s="13"/>
      <c r="CX866" s="13"/>
      <c r="CY866" s="13"/>
      <c r="CZ866" s="13"/>
      <c r="DA866" s="13"/>
      <c r="DB866" s="13"/>
    </row>
    <row r="867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3"/>
      <c r="CG867" s="13"/>
      <c r="CH867" s="13"/>
      <c r="CI867" s="13"/>
      <c r="CJ867" s="13"/>
      <c r="CK867" s="13"/>
      <c r="CL867" s="13"/>
      <c r="CM867" s="13"/>
      <c r="CN867" s="13"/>
      <c r="CO867" s="13"/>
      <c r="CP867" s="13"/>
      <c r="CQ867" s="13"/>
      <c r="CR867" s="13"/>
      <c r="CS867" s="13"/>
      <c r="CT867" s="13"/>
      <c r="CU867" s="13"/>
      <c r="CV867" s="13"/>
      <c r="CW867" s="13"/>
      <c r="CX867" s="13"/>
      <c r="CY867" s="13"/>
      <c r="CZ867" s="13"/>
      <c r="DA867" s="13"/>
      <c r="DB867" s="13"/>
    </row>
    <row r="868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/>
      <c r="CS868" s="13"/>
      <c r="CT868" s="13"/>
      <c r="CU868" s="13"/>
      <c r="CV868" s="13"/>
      <c r="CW868" s="13"/>
      <c r="CX868" s="13"/>
      <c r="CY868" s="13"/>
      <c r="CZ868" s="13"/>
      <c r="DA868" s="13"/>
      <c r="DB868" s="13"/>
    </row>
    <row r="869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/>
      <c r="CW869" s="13"/>
      <c r="CX869" s="13"/>
      <c r="CY869" s="13"/>
      <c r="CZ869" s="13"/>
      <c r="DA869" s="13"/>
      <c r="DB869" s="13"/>
    </row>
    <row r="870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CY870" s="13"/>
      <c r="CZ870" s="13"/>
      <c r="DA870" s="13"/>
      <c r="DB870" s="13"/>
    </row>
    <row r="87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/>
      <c r="CW871" s="13"/>
      <c r="CX871" s="13"/>
      <c r="CY871" s="13"/>
      <c r="CZ871" s="13"/>
      <c r="DA871" s="13"/>
      <c r="DB871" s="13"/>
    </row>
    <row r="87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/>
      <c r="CW872" s="13"/>
      <c r="CX872" s="13"/>
      <c r="CY872" s="13"/>
      <c r="CZ872" s="13"/>
      <c r="DA872" s="13"/>
      <c r="DB872" s="13"/>
    </row>
    <row r="873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13"/>
      <c r="CG873" s="13"/>
      <c r="CH873" s="13"/>
      <c r="CI873" s="13"/>
      <c r="CJ873" s="13"/>
      <c r="CK873" s="13"/>
      <c r="CL873" s="13"/>
      <c r="CM873" s="13"/>
      <c r="CN873" s="13"/>
      <c r="CO873" s="13"/>
      <c r="CP873" s="13"/>
      <c r="CQ873" s="13"/>
      <c r="CR873" s="13"/>
      <c r="CS873" s="13"/>
      <c r="CT873" s="13"/>
      <c r="CU873" s="13"/>
      <c r="CV873" s="13"/>
      <c r="CW873" s="13"/>
      <c r="CX873" s="13"/>
      <c r="CY873" s="13"/>
      <c r="CZ873" s="13"/>
      <c r="DA873" s="13"/>
      <c r="DB873" s="13"/>
    </row>
    <row r="874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3"/>
      <c r="CG874" s="13"/>
      <c r="CH874" s="13"/>
      <c r="CI874" s="13"/>
      <c r="CJ874" s="13"/>
      <c r="CK874" s="13"/>
      <c r="CL874" s="13"/>
      <c r="CM874" s="13"/>
      <c r="CN874" s="13"/>
      <c r="CO874" s="13"/>
      <c r="CP874" s="13"/>
      <c r="CQ874" s="13"/>
      <c r="CR874" s="13"/>
      <c r="CS874" s="13"/>
      <c r="CT874" s="13"/>
      <c r="CU874" s="13"/>
      <c r="CV874" s="13"/>
      <c r="CW874" s="13"/>
      <c r="CX874" s="13"/>
      <c r="CY874" s="13"/>
      <c r="CZ874" s="13"/>
      <c r="DA874" s="13"/>
      <c r="DB874" s="13"/>
    </row>
    <row r="87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CY875" s="13"/>
      <c r="CZ875" s="13"/>
      <c r="DA875" s="13"/>
      <c r="DB875" s="13"/>
    </row>
    <row r="876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  <c r="CA876" s="13"/>
      <c r="CB876" s="13"/>
      <c r="CC876" s="13"/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/>
      <c r="CW876" s="13"/>
      <c r="CX876" s="13"/>
      <c r="CY876" s="13"/>
      <c r="CZ876" s="13"/>
      <c r="DA876" s="13"/>
      <c r="DB876" s="13"/>
    </row>
    <row r="877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</row>
    <row r="878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  <c r="CA878" s="13"/>
      <c r="CB878" s="13"/>
      <c r="CC878" s="13"/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/>
      <c r="CW878" s="13"/>
      <c r="CX878" s="13"/>
      <c r="CY878" s="13"/>
      <c r="CZ878" s="13"/>
      <c r="DA878" s="13"/>
      <c r="DB878" s="13"/>
    </row>
    <row r="879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3"/>
      <c r="CG879" s="13"/>
      <c r="CH879" s="13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/>
      <c r="CS879" s="13"/>
      <c r="CT879" s="13"/>
      <c r="CU879" s="13"/>
      <c r="CV879" s="13"/>
      <c r="CW879" s="13"/>
      <c r="CX879" s="13"/>
      <c r="CY879" s="13"/>
      <c r="CZ879" s="13"/>
      <c r="DA879" s="13"/>
      <c r="DB879" s="13"/>
    </row>
    <row r="880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</row>
    <row r="88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3"/>
      <c r="CG881" s="13"/>
      <c r="CH881" s="13"/>
      <c r="CI881" s="13"/>
      <c r="CJ881" s="13"/>
      <c r="CK881" s="13"/>
      <c r="CL881" s="13"/>
      <c r="CM881" s="13"/>
      <c r="CN881" s="13"/>
      <c r="CO881" s="13"/>
      <c r="CP881" s="13"/>
      <c r="CQ881" s="13"/>
      <c r="CR881" s="13"/>
      <c r="CS881" s="13"/>
      <c r="CT881" s="13"/>
      <c r="CU881" s="13"/>
      <c r="CV881" s="13"/>
      <c r="CW881" s="13"/>
      <c r="CX881" s="13"/>
      <c r="CY881" s="13"/>
      <c r="CZ881" s="13"/>
      <c r="DA881" s="13"/>
      <c r="DB881" s="13"/>
    </row>
    <row r="88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</row>
    <row r="883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3"/>
      <c r="CG883" s="13"/>
      <c r="CH883" s="13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  <c r="CT883" s="13"/>
      <c r="CU883" s="13"/>
      <c r="CV883" s="13"/>
      <c r="CW883" s="13"/>
      <c r="CX883" s="13"/>
      <c r="CY883" s="13"/>
      <c r="CZ883" s="13"/>
      <c r="DA883" s="13"/>
      <c r="DB883" s="13"/>
    </row>
    <row r="884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3"/>
      <c r="CG884" s="13"/>
      <c r="CH884" s="13"/>
      <c r="CI884" s="13"/>
      <c r="CJ884" s="13"/>
      <c r="CK884" s="13"/>
      <c r="CL884" s="13"/>
      <c r="CM884" s="13"/>
      <c r="CN884" s="13"/>
      <c r="CO884" s="13"/>
      <c r="CP884" s="13"/>
      <c r="CQ884" s="13"/>
      <c r="CR884" s="13"/>
      <c r="CS884" s="13"/>
      <c r="CT884" s="13"/>
      <c r="CU884" s="13"/>
      <c r="CV884" s="13"/>
      <c r="CW884" s="13"/>
      <c r="CX884" s="13"/>
      <c r="CY884" s="13"/>
      <c r="CZ884" s="13"/>
      <c r="DA884" s="13"/>
      <c r="DB884" s="13"/>
    </row>
    <row r="88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/>
      <c r="CW885" s="13"/>
      <c r="CX885" s="13"/>
      <c r="CY885" s="13"/>
      <c r="CZ885" s="13"/>
      <c r="DA885" s="13"/>
      <c r="DB885" s="13"/>
    </row>
    <row r="886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3"/>
      <c r="CG886" s="13"/>
      <c r="CH886" s="13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/>
      <c r="CT886" s="13"/>
      <c r="CU886" s="13"/>
      <c r="CV886" s="13"/>
      <c r="CW886" s="13"/>
      <c r="CX886" s="13"/>
      <c r="CY886" s="13"/>
      <c r="CZ886" s="13"/>
      <c r="DA886" s="13"/>
      <c r="DB886" s="13"/>
    </row>
    <row r="887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/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/>
      <c r="CW887" s="13"/>
      <c r="CX887" s="13"/>
      <c r="CY887" s="13"/>
      <c r="CZ887" s="13"/>
      <c r="DA887" s="13"/>
      <c r="DB887" s="13"/>
    </row>
    <row r="888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/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/>
      <c r="CW888" s="13"/>
      <c r="CX888" s="13"/>
      <c r="CY888" s="13"/>
      <c r="CZ888" s="13"/>
      <c r="DA888" s="13"/>
      <c r="DB888" s="13"/>
    </row>
    <row r="889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/>
      <c r="CW889" s="13"/>
      <c r="CX889" s="13"/>
      <c r="CY889" s="13"/>
      <c r="CZ889" s="13"/>
      <c r="DA889" s="13"/>
      <c r="DB889" s="13"/>
    </row>
    <row r="890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13"/>
      <c r="CG890" s="13"/>
      <c r="CH890" s="13"/>
      <c r="CI890" s="13"/>
      <c r="CJ890" s="13"/>
      <c r="CK890" s="13"/>
      <c r="CL890" s="13"/>
      <c r="CM890" s="13"/>
      <c r="CN890" s="13"/>
      <c r="CO890" s="13"/>
      <c r="CP890" s="13"/>
      <c r="CQ890" s="13"/>
      <c r="CR890" s="13"/>
      <c r="CS890" s="13"/>
      <c r="CT890" s="13"/>
      <c r="CU890" s="13"/>
      <c r="CV890" s="13"/>
      <c r="CW890" s="13"/>
      <c r="CX890" s="13"/>
      <c r="CY890" s="13"/>
      <c r="CZ890" s="13"/>
      <c r="DA890" s="13"/>
      <c r="DB890" s="13"/>
    </row>
    <row r="89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BZ891" s="13"/>
      <c r="CA891" s="13"/>
      <c r="CB891" s="13"/>
      <c r="CC891" s="13"/>
      <c r="CD891" s="13"/>
      <c r="CE891" s="13"/>
      <c r="CF891" s="13"/>
      <c r="CG891" s="13"/>
      <c r="CH891" s="13"/>
      <c r="CI891" s="13"/>
      <c r="CJ891" s="13"/>
      <c r="CK891" s="13"/>
      <c r="CL891" s="13"/>
      <c r="CM891" s="13"/>
      <c r="CN891" s="13"/>
      <c r="CO891" s="13"/>
      <c r="CP891" s="13"/>
      <c r="CQ891" s="13"/>
      <c r="CR891" s="13"/>
      <c r="CS891" s="13"/>
      <c r="CT891" s="13"/>
      <c r="CU891" s="13"/>
      <c r="CV891" s="13"/>
      <c r="CW891" s="13"/>
      <c r="CX891" s="13"/>
      <c r="CY891" s="13"/>
      <c r="CZ891" s="13"/>
      <c r="DA891" s="13"/>
      <c r="DB891" s="13"/>
    </row>
    <row r="89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3"/>
      <c r="CG892" s="13"/>
      <c r="CH892" s="13"/>
      <c r="CI892" s="13"/>
      <c r="CJ892" s="13"/>
      <c r="CK892" s="13"/>
      <c r="CL892" s="13"/>
      <c r="CM892" s="13"/>
      <c r="CN892" s="13"/>
      <c r="CO892" s="13"/>
      <c r="CP892" s="13"/>
      <c r="CQ892" s="13"/>
      <c r="CR892" s="13"/>
      <c r="CS892" s="13"/>
      <c r="CT892" s="13"/>
      <c r="CU892" s="13"/>
      <c r="CV892" s="13"/>
      <c r="CW892" s="13"/>
      <c r="CX892" s="13"/>
      <c r="CY892" s="13"/>
      <c r="CZ892" s="13"/>
      <c r="DA892" s="13"/>
      <c r="DB892" s="13"/>
    </row>
    <row r="893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/>
      <c r="BT893" s="13"/>
      <c r="BU893" s="13"/>
      <c r="BV893" s="13"/>
      <c r="BW893" s="13"/>
      <c r="BX893" s="13"/>
      <c r="BY893" s="13"/>
      <c r="BZ893" s="13"/>
      <c r="CA893" s="13"/>
      <c r="CB893" s="13"/>
      <c r="CC893" s="13"/>
      <c r="CD893" s="13"/>
      <c r="CE893" s="13"/>
      <c r="CF893" s="13"/>
      <c r="CG893" s="13"/>
      <c r="CH893" s="13"/>
      <c r="CI893" s="13"/>
      <c r="CJ893" s="13"/>
      <c r="CK893" s="13"/>
      <c r="CL893" s="13"/>
      <c r="CM893" s="13"/>
      <c r="CN893" s="13"/>
      <c r="CO893" s="13"/>
      <c r="CP893" s="13"/>
      <c r="CQ893" s="13"/>
      <c r="CR893" s="13"/>
      <c r="CS893" s="13"/>
      <c r="CT893" s="13"/>
      <c r="CU893" s="13"/>
      <c r="CV893" s="13"/>
      <c r="CW893" s="13"/>
      <c r="CX893" s="13"/>
      <c r="CY893" s="13"/>
      <c r="CZ893" s="13"/>
      <c r="DA893" s="13"/>
      <c r="DB893" s="13"/>
    </row>
    <row r="894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  <c r="BR894" s="13"/>
      <c r="BS894" s="13"/>
      <c r="BT894" s="13"/>
      <c r="BU894" s="13"/>
      <c r="BV894" s="13"/>
      <c r="BW894" s="13"/>
      <c r="BX894" s="13"/>
      <c r="BY894" s="13"/>
      <c r="BZ894" s="13"/>
      <c r="CA894" s="13"/>
      <c r="CB894" s="13"/>
      <c r="CC894" s="13"/>
      <c r="CD894" s="13"/>
      <c r="CE894" s="13"/>
      <c r="CF894" s="13"/>
      <c r="CG894" s="13"/>
      <c r="CH894" s="13"/>
      <c r="CI894" s="13"/>
      <c r="CJ894" s="13"/>
      <c r="CK894" s="13"/>
      <c r="CL894" s="13"/>
      <c r="CM894" s="13"/>
      <c r="CN894" s="13"/>
      <c r="CO894" s="13"/>
      <c r="CP894" s="13"/>
      <c r="CQ894" s="13"/>
      <c r="CR894" s="13"/>
      <c r="CS894" s="13"/>
      <c r="CT894" s="13"/>
      <c r="CU894" s="13"/>
      <c r="CV894" s="13"/>
      <c r="CW894" s="13"/>
      <c r="CX894" s="13"/>
      <c r="CY894" s="13"/>
      <c r="CZ894" s="13"/>
      <c r="DA894" s="13"/>
      <c r="DB894" s="13"/>
    </row>
    <row r="89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3"/>
      <c r="CG895" s="13"/>
      <c r="CH895" s="13"/>
      <c r="CI895" s="13"/>
      <c r="CJ895" s="13"/>
      <c r="CK895" s="13"/>
      <c r="CL895" s="13"/>
      <c r="CM895" s="13"/>
      <c r="CN895" s="13"/>
      <c r="CO895" s="13"/>
      <c r="CP895" s="13"/>
      <c r="CQ895" s="13"/>
      <c r="CR895" s="13"/>
      <c r="CS895" s="13"/>
      <c r="CT895" s="13"/>
      <c r="CU895" s="13"/>
      <c r="CV895" s="13"/>
      <c r="CW895" s="13"/>
      <c r="CX895" s="13"/>
      <c r="CY895" s="13"/>
      <c r="CZ895" s="13"/>
      <c r="DA895" s="13"/>
      <c r="DB895" s="13"/>
    </row>
    <row r="896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3"/>
      <c r="CG896" s="13"/>
      <c r="CH896" s="13"/>
      <c r="CI896" s="13"/>
      <c r="CJ896" s="13"/>
      <c r="CK896" s="13"/>
      <c r="CL896" s="13"/>
      <c r="CM896" s="13"/>
      <c r="CN896" s="13"/>
      <c r="CO896" s="13"/>
      <c r="CP896" s="13"/>
      <c r="CQ896" s="13"/>
      <c r="CR896" s="13"/>
      <c r="CS896" s="13"/>
      <c r="CT896" s="13"/>
      <c r="CU896" s="13"/>
      <c r="CV896" s="13"/>
      <c r="CW896" s="13"/>
      <c r="CX896" s="13"/>
      <c r="CY896" s="13"/>
      <c r="CZ896" s="13"/>
      <c r="DA896" s="13"/>
      <c r="DB896" s="13"/>
    </row>
    <row r="897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3"/>
      <c r="CG897" s="13"/>
      <c r="CH897" s="13"/>
      <c r="CI897" s="13"/>
      <c r="CJ897" s="13"/>
      <c r="CK897" s="13"/>
      <c r="CL897" s="13"/>
      <c r="CM897" s="13"/>
      <c r="CN897" s="13"/>
      <c r="CO897" s="13"/>
      <c r="CP897" s="13"/>
      <c r="CQ897" s="13"/>
      <c r="CR897" s="13"/>
      <c r="CS897" s="13"/>
      <c r="CT897" s="13"/>
      <c r="CU897" s="13"/>
      <c r="CV897" s="13"/>
      <c r="CW897" s="13"/>
      <c r="CX897" s="13"/>
      <c r="CY897" s="13"/>
      <c r="CZ897" s="13"/>
      <c r="DA897" s="13"/>
      <c r="DB897" s="13"/>
    </row>
    <row r="898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3"/>
      <c r="CG898" s="13"/>
      <c r="CH898" s="13"/>
      <c r="CI898" s="13"/>
      <c r="CJ898" s="13"/>
      <c r="CK898" s="13"/>
      <c r="CL898" s="13"/>
      <c r="CM898" s="13"/>
      <c r="CN898" s="13"/>
      <c r="CO898" s="13"/>
      <c r="CP898" s="13"/>
      <c r="CQ898" s="13"/>
      <c r="CR898" s="13"/>
      <c r="CS898" s="13"/>
      <c r="CT898" s="13"/>
      <c r="CU898" s="13"/>
      <c r="CV898" s="13"/>
      <c r="CW898" s="13"/>
      <c r="CX898" s="13"/>
      <c r="CY898" s="13"/>
      <c r="CZ898" s="13"/>
      <c r="DA898" s="13"/>
      <c r="DB898" s="13"/>
    </row>
    <row r="899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3"/>
      <c r="CG899" s="13"/>
      <c r="CH899" s="13"/>
      <c r="CI899" s="13"/>
      <c r="CJ899" s="13"/>
      <c r="CK899" s="13"/>
      <c r="CL899" s="13"/>
      <c r="CM899" s="13"/>
      <c r="CN899" s="13"/>
      <c r="CO899" s="13"/>
      <c r="CP899" s="13"/>
      <c r="CQ899" s="13"/>
      <c r="CR899" s="13"/>
      <c r="CS899" s="13"/>
      <c r="CT899" s="13"/>
      <c r="CU899" s="13"/>
      <c r="CV899" s="13"/>
      <c r="CW899" s="13"/>
      <c r="CX899" s="13"/>
      <c r="CY899" s="13"/>
      <c r="CZ899" s="13"/>
      <c r="DA899" s="13"/>
      <c r="DB899" s="13"/>
    </row>
    <row r="900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BZ900" s="13"/>
      <c r="CA900" s="13"/>
      <c r="CB900" s="13"/>
      <c r="CC900" s="13"/>
      <c r="CD900" s="13"/>
      <c r="CE900" s="13"/>
      <c r="CF900" s="13"/>
      <c r="CG900" s="13"/>
      <c r="CH900" s="13"/>
      <c r="CI900" s="13"/>
      <c r="CJ900" s="13"/>
      <c r="CK900" s="13"/>
      <c r="CL900" s="13"/>
      <c r="CM900" s="13"/>
      <c r="CN900" s="13"/>
      <c r="CO900" s="13"/>
      <c r="CP900" s="13"/>
      <c r="CQ900" s="13"/>
      <c r="CR900" s="13"/>
      <c r="CS900" s="13"/>
      <c r="CT900" s="13"/>
      <c r="CU900" s="13"/>
      <c r="CV900" s="13"/>
      <c r="CW900" s="13"/>
      <c r="CX900" s="13"/>
      <c r="CY900" s="13"/>
      <c r="CZ900" s="13"/>
      <c r="DA900" s="13"/>
      <c r="DB900" s="13"/>
    </row>
    <row r="90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  <c r="CT901" s="13"/>
      <c r="CU901" s="13"/>
      <c r="CV901" s="13"/>
      <c r="CW901" s="13"/>
      <c r="CX901" s="13"/>
      <c r="CY901" s="13"/>
      <c r="CZ901" s="13"/>
      <c r="DA901" s="13"/>
      <c r="DB901" s="13"/>
    </row>
    <row r="90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3"/>
      <c r="CG902" s="13"/>
      <c r="CH902" s="13"/>
      <c r="CI902" s="13"/>
      <c r="CJ902" s="13"/>
      <c r="CK902" s="13"/>
      <c r="CL902" s="13"/>
      <c r="CM902" s="13"/>
      <c r="CN902" s="13"/>
      <c r="CO902" s="13"/>
      <c r="CP902" s="13"/>
      <c r="CQ902" s="13"/>
      <c r="CR902" s="13"/>
      <c r="CS902" s="13"/>
      <c r="CT902" s="13"/>
      <c r="CU902" s="13"/>
      <c r="CV902" s="13"/>
      <c r="CW902" s="13"/>
      <c r="CX902" s="13"/>
      <c r="CY902" s="13"/>
      <c r="CZ902" s="13"/>
      <c r="DA902" s="13"/>
      <c r="DB902" s="13"/>
    </row>
    <row r="903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BZ903" s="13"/>
      <c r="CA903" s="13"/>
      <c r="CB903" s="13"/>
      <c r="CC903" s="13"/>
      <c r="CD903" s="13"/>
      <c r="CE903" s="13"/>
      <c r="CF903" s="13"/>
      <c r="CG903" s="13"/>
      <c r="CH903" s="13"/>
      <c r="CI903" s="13"/>
      <c r="CJ903" s="13"/>
      <c r="CK903" s="13"/>
      <c r="CL903" s="13"/>
      <c r="CM903" s="13"/>
      <c r="CN903" s="13"/>
      <c r="CO903" s="13"/>
      <c r="CP903" s="13"/>
      <c r="CQ903" s="13"/>
      <c r="CR903" s="13"/>
      <c r="CS903" s="13"/>
      <c r="CT903" s="13"/>
      <c r="CU903" s="13"/>
      <c r="CV903" s="13"/>
      <c r="CW903" s="13"/>
      <c r="CX903" s="13"/>
      <c r="CY903" s="13"/>
      <c r="CZ903" s="13"/>
      <c r="DA903" s="13"/>
      <c r="DB903" s="13"/>
    </row>
    <row r="904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13"/>
      <c r="CG904" s="13"/>
      <c r="CH904" s="13"/>
      <c r="CI904" s="13"/>
      <c r="CJ904" s="13"/>
      <c r="CK904" s="13"/>
      <c r="CL904" s="13"/>
      <c r="CM904" s="13"/>
      <c r="CN904" s="13"/>
      <c r="CO904" s="13"/>
      <c r="CP904" s="13"/>
      <c r="CQ904" s="13"/>
      <c r="CR904" s="13"/>
      <c r="CS904" s="13"/>
      <c r="CT904" s="13"/>
      <c r="CU904" s="13"/>
      <c r="CV904" s="13"/>
      <c r="CW904" s="13"/>
      <c r="CX904" s="13"/>
      <c r="CY904" s="13"/>
      <c r="CZ904" s="13"/>
      <c r="DA904" s="13"/>
      <c r="DB904" s="13"/>
    </row>
    <row r="90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BZ905" s="13"/>
      <c r="CA905" s="13"/>
      <c r="CB905" s="13"/>
      <c r="CC905" s="13"/>
      <c r="CD905" s="13"/>
      <c r="CE905" s="13"/>
      <c r="CF905" s="13"/>
      <c r="CG905" s="13"/>
      <c r="CH905" s="13"/>
      <c r="CI905" s="13"/>
      <c r="CJ905" s="13"/>
      <c r="CK905" s="13"/>
      <c r="CL905" s="13"/>
      <c r="CM905" s="13"/>
      <c r="CN905" s="13"/>
      <c r="CO905" s="13"/>
      <c r="CP905" s="13"/>
      <c r="CQ905" s="13"/>
      <c r="CR905" s="13"/>
      <c r="CS905" s="13"/>
      <c r="CT905" s="13"/>
      <c r="CU905" s="13"/>
      <c r="CV905" s="13"/>
      <c r="CW905" s="13"/>
      <c r="CX905" s="13"/>
      <c r="CY905" s="13"/>
      <c r="CZ905" s="13"/>
      <c r="DA905" s="13"/>
      <c r="DB905" s="13"/>
    </row>
    <row r="906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3"/>
      <c r="CG906" s="13"/>
      <c r="CH906" s="13"/>
      <c r="CI906" s="13"/>
      <c r="CJ906" s="13"/>
      <c r="CK906" s="13"/>
      <c r="CL906" s="13"/>
      <c r="CM906" s="13"/>
      <c r="CN906" s="13"/>
      <c r="CO906" s="13"/>
      <c r="CP906" s="13"/>
      <c r="CQ906" s="13"/>
      <c r="CR906" s="13"/>
      <c r="CS906" s="13"/>
      <c r="CT906" s="13"/>
      <c r="CU906" s="13"/>
      <c r="CV906" s="13"/>
      <c r="CW906" s="13"/>
      <c r="CX906" s="13"/>
      <c r="CY906" s="13"/>
      <c r="CZ906" s="13"/>
      <c r="DA906" s="13"/>
      <c r="DB906" s="13"/>
    </row>
    <row r="907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3"/>
      <c r="CG907" s="13"/>
      <c r="CH907" s="13"/>
      <c r="CI907" s="13"/>
      <c r="CJ907" s="13"/>
      <c r="CK907" s="13"/>
      <c r="CL907" s="13"/>
      <c r="CM907" s="13"/>
      <c r="CN907" s="13"/>
      <c r="CO907" s="13"/>
      <c r="CP907" s="13"/>
      <c r="CQ907" s="13"/>
      <c r="CR907" s="13"/>
      <c r="CS907" s="13"/>
      <c r="CT907" s="13"/>
      <c r="CU907" s="13"/>
      <c r="CV907" s="13"/>
      <c r="CW907" s="13"/>
      <c r="CX907" s="13"/>
      <c r="CY907" s="13"/>
      <c r="CZ907" s="13"/>
      <c r="DA907" s="13"/>
      <c r="DB907" s="13"/>
    </row>
    <row r="908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  <c r="CD908" s="13"/>
      <c r="CE908" s="13"/>
      <c r="CF908" s="13"/>
      <c r="CG908" s="13"/>
      <c r="CH908" s="13"/>
      <c r="CI908" s="13"/>
      <c r="CJ908" s="13"/>
      <c r="CK908" s="13"/>
      <c r="CL908" s="13"/>
      <c r="CM908" s="13"/>
      <c r="CN908" s="13"/>
      <c r="CO908" s="13"/>
      <c r="CP908" s="13"/>
      <c r="CQ908" s="13"/>
      <c r="CR908" s="13"/>
      <c r="CS908" s="13"/>
      <c r="CT908" s="13"/>
      <c r="CU908" s="13"/>
      <c r="CV908" s="13"/>
      <c r="CW908" s="13"/>
      <c r="CX908" s="13"/>
      <c r="CY908" s="13"/>
      <c r="CZ908" s="13"/>
      <c r="DA908" s="13"/>
      <c r="DB908" s="13"/>
    </row>
    <row r="909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</row>
    <row r="910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BZ910" s="13"/>
      <c r="CA910" s="13"/>
      <c r="CB910" s="13"/>
      <c r="CC910" s="13"/>
      <c r="CD910" s="13"/>
      <c r="CE910" s="13"/>
      <c r="CF910" s="13"/>
      <c r="CG910" s="13"/>
      <c r="CH910" s="13"/>
      <c r="CI910" s="13"/>
      <c r="CJ910" s="13"/>
      <c r="CK910" s="13"/>
      <c r="CL910" s="13"/>
      <c r="CM910" s="13"/>
      <c r="CN910" s="13"/>
      <c r="CO910" s="13"/>
      <c r="CP910" s="13"/>
      <c r="CQ910" s="13"/>
      <c r="CR910" s="13"/>
      <c r="CS910" s="13"/>
      <c r="CT910" s="13"/>
      <c r="CU910" s="13"/>
      <c r="CV910" s="13"/>
      <c r="CW910" s="13"/>
      <c r="CX910" s="13"/>
      <c r="CY910" s="13"/>
      <c r="CZ910" s="13"/>
      <c r="DA910" s="13"/>
      <c r="DB910" s="13"/>
    </row>
    <row r="91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</row>
    <row r="91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</row>
    <row r="913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/>
      <c r="CX913" s="13"/>
      <c r="CY913" s="13"/>
      <c r="CZ913" s="13"/>
      <c r="DA913" s="13"/>
      <c r="DB913" s="13"/>
    </row>
    <row r="914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CY914" s="13"/>
      <c r="CZ914" s="13"/>
      <c r="DA914" s="13"/>
      <c r="DB914" s="13"/>
    </row>
    <row r="9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3"/>
      <c r="CG915" s="13"/>
      <c r="CH915" s="13"/>
      <c r="CI915" s="13"/>
      <c r="CJ915" s="13"/>
      <c r="CK915" s="13"/>
      <c r="CL915" s="13"/>
      <c r="CM915" s="13"/>
      <c r="CN915" s="13"/>
      <c r="CO915" s="13"/>
      <c r="CP915" s="13"/>
      <c r="CQ915" s="13"/>
      <c r="CR915" s="13"/>
      <c r="CS915" s="13"/>
      <c r="CT915" s="13"/>
      <c r="CU915" s="13"/>
      <c r="CV915" s="13"/>
      <c r="CW915" s="13"/>
      <c r="CX915" s="13"/>
      <c r="CY915" s="13"/>
      <c r="CZ915" s="13"/>
      <c r="DA915" s="13"/>
      <c r="DB915" s="13"/>
    </row>
    <row r="916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3"/>
      <c r="CG916" s="13"/>
      <c r="CH916" s="13"/>
      <c r="CI916" s="13"/>
      <c r="CJ916" s="13"/>
      <c r="CK916" s="13"/>
      <c r="CL916" s="13"/>
      <c r="CM916" s="13"/>
      <c r="CN916" s="13"/>
      <c r="CO916" s="13"/>
      <c r="CP916" s="13"/>
      <c r="CQ916" s="13"/>
      <c r="CR916" s="13"/>
      <c r="CS916" s="13"/>
      <c r="CT916" s="13"/>
      <c r="CU916" s="13"/>
      <c r="CV916" s="13"/>
      <c r="CW916" s="13"/>
      <c r="CX916" s="13"/>
      <c r="CY916" s="13"/>
      <c r="CZ916" s="13"/>
      <c r="DA916" s="13"/>
      <c r="DB916" s="13"/>
    </row>
    <row r="917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  <c r="BV917" s="13"/>
      <c r="BW917" s="13"/>
      <c r="BX917" s="13"/>
      <c r="BY917" s="13"/>
      <c r="BZ917" s="13"/>
      <c r="CA917" s="13"/>
      <c r="CB917" s="13"/>
      <c r="CC917" s="13"/>
      <c r="CD917" s="13"/>
      <c r="CE917" s="13"/>
      <c r="CF917" s="13"/>
      <c r="CG917" s="13"/>
      <c r="CH917" s="13"/>
      <c r="CI917" s="13"/>
      <c r="CJ917" s="13"/>
      <c r="CK917" s="13"/>
      <c r="CL917" s="13"/>
      <c r="CM917" s="13"/>
      <c r="CN917" s="13"/>
      <c r="CO917" s="13"/>
      <c r="CP917" s="13"/>
      <c r="CQ917" s="13"/>
      <c r="CR917" s="13"/>
      <c r="CS917" s="13"/>
      <c r="CT917" s="13"/>
      <c r="CU917" s="13"/>
      <c r="CV917" s="13"/>
      <c r="CW917" s="13"/>
      <c r="CX917" s="13"/>
      <c r="CY917" s="13"/>
      <c r="CZ917" s="13"/>
      <c r="DA917" s="13"/>
      <c r="DB917" s="13"/>
    </row>
    <row r="918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3"/>
      <c r="CG918" s="13"/>
      <c r="CH918" s="13"/>
      <c r="CI918" s="13"/>
      <c r="CJ918" s="13"/>
      <c r="CK918" s="13"/>
      <c r="CL918" s="13"/>
      <c r="CM918" s="13"/>
      <c r="CN918" s="13"/>
      <c r="CO918" s="13"/>
      <c r="CP918" s="13"/>
      <c r="CQ918" s="13"/>
      <c r="CR918" s="13"/>
      <c r="CS918" s="13"/>
      <c r="CT918" s="13"/>
      <c r="CU918" s="13"/>
      <c r="CV918" s="13"/>
      <c r="CW918" s="13"/>
      <c r="CX918" s="13"/>
      <c r="CY918" s="13"/>
      <c r="CZ918" s="13"/>
      <c r="DA918" s="13"/>
      <c r="DB918" s="13"/>
    </row>
    <row r="919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/>
      <c r="BT919" s="13"/>
      <c r="BU919" s="13"/>
      <c r="BV919" s="13"/>
      <c r="BW919" s="13"/>
      <c r="BX919" s="13"/>
      <c r="BY919" s="13"/>
      <c r="BZ919" s="13"/>
      <c r="CA919" s="13"/>
      <c r="CB919" s="13"/>
      <c r="CC919" s="13"/>
      <c r="CD919" s="13"/>
      <c r="CE919" s="13"/>
      <c r="CF919" s="13"/>
      <c r="CG919" s="13"/>
      <c r="CH919" s="13"/>
      <c r="CI919" s="13"/>
      <c r="CJ919" s="13"/>
      <c r="CK919" s="13"/>
      <c r="CL919" s="13"/>
      <c r="CM919" s="13"/>
      <c r="CN919" s="13"/>
      <c r="CO919" s="13"/>
      <c r="CP919" s="13"/>
      <c r="CQ919" s="13"/>
      <c r="CR919" s="13"/>
      <c r="CS919" s="13"/>
      <c r="CT919" s="13"/>
      <c r="CU919" s="13"/>
      <c r="CV919" s="13"/>
      <c r="CW919" s="13"/>
      <c r="CX919" s="13"/>
      <c r="CY919" s="13"/>
      <c r="CZ919" s="13"/>
      <c r="DA919" s="13"/>
      <c r="DB919" s="13"/>
    </row>
    <row r="920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  <c r="CA920" s="13"/>
      <c r="CB920" s="13"/>
      <c r="CC920" s="13"/>
      <c r="CD920" s="13"/>
      <c r="CE920" s="13"/>
      <c r="CF920" s="13"/>
      <c r="CG920" s="13"/>
      <c r="CH920" s="13"/>
      <c r="CI920" s="13"/>
      <c r="CJ920" s="13"/>
      <c r="CK920" s="13"/>
      <c r="CL920" s="13"/>
      <c r="CM920" s="13"/>
      <c r="CN920" s="13"/>
      <c r="CO920" s="13"/>
      <c r="CP920" s="13"/>
      <c r="CQ920" s="13"/>
      <c r="CR920" s="13"/>
      <c r="CS920" s="13"/>
      <c r="CT920" s="13"/>
      <c r="CU920" s="13"/>
      <c r="CV920" s="13"/>
      <c r="CW920" s="13"/>
      <c r="CX920" s="13"/>
      <c r="CY920" s="13"/>
      <c r="CZ920" s="13"/>
      <c r="DA920" s="13"/>
      <c r="DB920" s="13"/>
    </row>
    <row r="92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</row>
    <row r="92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</row>
    <row r="923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/>
      <c r="CW923" s="13"/>
      <c r="CX923" s="13"/>
      <c r="CY923" s="13"/>
      <c r="CZ923" s="13"/>
      <c r="DA923" s="13"/>
      <c r="DB923" s="13"/>
    </row>
    <row r="924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3"/>
      <c r="CG924" s="13"/>
      <c r="CH924" s="13"/>
      <c r="CI924" s="13"/>
      <c r="CJ924" s="13"/>
      <c r="CK924" s="13"/>
      <c r="CL924" s="13"/>
      <c r="CM924" s="13"/>
      <c r="CN924" s="13"/>
      <c r="CO924" s="13"/>
      <c r="CP924" s="13"/>
      <c r="CQ924" s="13"/>
      <c r="CR924" s="13"/>
      <c r="CS924" s="13"/>
      <c r="CT924" s="13"/>
      <c r="CU924" s="13"/>
      <c r="CV924" s="13"/>
      <c r="CW924" s="13"/>
      <c r="CX924" s="13"/>
      <c r="CY924" s="13"/>
      <c r="CZ924" s="13"/>
      <c r="DA924" s="13"/>
      <c r="DB924" s="13"/>
    </row>
    <row r="9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3"/>
      <c r="CG925" s="13"/>
      <c r="CH925" s="13"/>
      <c r="CI925" s="13"/>
      <c r="CJ925" s="13"/>
      <c r="CK925" s="13"/>
      <c r="CL925" s="13"/>
      <c r="CM925" s="13"/>
      <c r="CN925" s="13"/>
      <c r="CO925" s="13"/>
      <c r="CP925" s="13"/>
      <c r="CQ925" s="13"/>
      <c r="CR925" s="13"/>
      <c r="CS925" s="13"/>
      <c r="CT925" s="13"/>
      <c r="CU925" s="13"/>
      <c r="CV925" s="13"/>
      <c r="CW925" s="13"/>
      <c r="CX925" s="13"/>
      <c r="CY925" s="13"/>
      <c r="CZ925" s="13"/>
      <c r="DA925" s="13"/>
      <c r="DB925" s="13"/>
    </row>
    <row r="926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3"/>
      <c r="CG926" s="13"/>
      <c r="CH926" s="13"/>
      <c r="CI926" s="13"/>
      <c r="CJ926" s="13"/>
      <c r="CK926" s="13"/>
      <c r="CL926" s="13"/>
      <c r="CM926" s="13"/>
      <c r="CN926" s="13"/>
      <c r="CO926" s="13"/>
      <c r="CP926" s="13"/>
      <c r="CQ926" s="13"/>
      <c r="CR926" s="13"/>
      <c r="CS926" s="13"/>
      <c r="CT926" s="13"/>
      <c r="CU926" s="13"/>
      <c r="CV926" s="13"/>
      <c r="CW926" s="13"/>
      <c r="CX926" s="13"/>
      <c r="CY926" s="13"/>
      <c r="CZ926" s="13"/>
      <c r="DA926" s="13"/>
      <c r="DB926" s="13"/>
    </row>
    <row r="927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3"/>
      <c r="CG927" s="13"/>
      <c r="CH927" s="13"/>
      <c r="CI927" s="13"/>
      <c r="CJ927" s="13"/>
      <c r="CK927" s="13"/>
      <c r="CL927" s="13"/>
      <c r="CM927" s="13"/>
      <c r="CN927" s="13"/>
      <c r="CO927" s="13"/>
      <c r="CP927" s="13"/>
      <c r="CQ927" s="13"/>
      <c r="CR927" s="13"/>
      <c r="CS927" s="13"/>
      <c r="CT927" s="13"/>
      <c r="CU927" s="13"/>
      <c r="CV927" s="13"/>
      <c r="CW927" s="13"/>
      <c r="CX927" s="13"/>
      <c r="CY927" s="13"/>
      <c r="CZ927" s="13"/>
      <c r="DA927" s="13"/>
      <c r="DB927" s="13"/>
    </row>
    <row r="928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BZ928" s="13"/>
      <c r="CA928" s="13"/>
      <c r="CB928" s="13"/>
      <c r="CC928" s="13"/>
      <c r="CD928" s="13"/>
      <c r="CE928" s="13"/>
      <c r="CF928" s="13"/>
      <c r="CG928" s="13"/>
      <c r="CH928" s="13"/>
      <c r="CI928" s="13"/>
      <c r="CJ928" s="13"/>
      <c r="CK928" s="13"/>
      <c r="CL928" s="13"/>
      <c r="CM928" s="13"/>
      <c r="CN928" s="13"/>
      <c r="CO928" s="13"/>
      <c r="CP928" s="13"/>
      <c r="CQ928" s="13"/>
      <c r="CR928" s="13"/>
      <c r="CS928" s="13"/>
      <c r="CT928" s="13"/>
      <c r="CU928" s="13"/>
      <c r="CV928" s="13"/>
      <c r="CW928" s="13"/>
      <c r="CX928" s="13"/>
      <c r="CY928" s="13"/>
      <c r="CZ928" s="13"/>
      <c r="DA928" s="13"/>
      <c r="DB928" s="13"/>
    </row>
    <row r="929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  <c r="BQ929" s="13"/>
      <c r="BR929" s="13"/>
      <c r="BS929" s="13"/>
      <c r="BT929" s="13"/>
      <c r="BU929" s="13"/>
      <c r="BV929" s="13"/>
      <c r="BW929" s="13"/>
      <c r="BX929" s="13"/>
      <c r="BY929" s="13"/>
      <c r="BZ929" s="13"/>
      <c r="CA929" s="13"/>
      <c r="CB929" s="13"/>
      <c r="CC929" s="13"/>
      <c r="CD929" s="13"/>
      <c r="CE929" s="13"/>
      <c r="CF929" s="13"/>
      <c r="CG929" s="13"/>
      <c r="CH929" s="13"/>
      <c r="CI929" s="13"/>
      <c r="CJ929" s="13"/>
      <c r="CK929" s="13"/>
      <c r="CL929" s="13"/>
      <c r="CM929" s="13"/>
      <c r="CN929" s="13"/>
      <c r="CO929" s="13"/>
      <c r="CP929" s="13"/>
      <c r="CQ929" s="13"/>
      <c r="CR929" s="13"/>
      <c r="CS929" s="13"/>
      <c r="CT929" s="13"/>
      <c r="CU929" s="13"/>
      <c r="CV929" s="13"/>
      <c r="CW929" s="13"/>
      <c r="CX929" s="13"/>
      <c r="CY929" s="13"/>
      <c r="CZ929" s="13"/>
      <c r="DA929" s="13"/>
      <c r="DB929" s="13"/>
    </row>
    <row r="930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  <c r="BV930" s="13"/>
      <c r="BW930" s="13"/>
      <c r="BX930" s="13"/>
      <c r="BY930" s="13"/>
      <c r="BZ930" s="13"/>
      <c r="CA930" s="13"/>
      <c r="CB930" s="13"/>
      <c r="CC930" s="13"/>
      <c r="CD930" s="13"/>
      <c r="CE930" s="13"/>
      <c r="CF930" s="13"/>
      <c r="CG930" s="13"/>
      <c r="CH930" s="13"/>
      <c r="CI930" s="13"/>
      <c r="CJ930" s="13"/>
      <c r="CK930" s="13"/>
      <c r="CL930" s="13"/>
      <c r="CM930" s="13"/>
      <c r="CN930" s="13"/>
      <c r="CO930" s="13"/>
      <c r="CP930" s="13"/>
      <c r="CQ930" s="13"/>
      <c r="CR930" s="13"/>
      <c r="CS930" s="13"/>
      <c r="CT930" s="13"/>
      <c r="CU930" s="13"/>
      <c r="CV930" s="13"/>
      <c r="CW930" s="13"/>
      <c r="CX930" s="13"/>
      <c r="CY930" s="13"/>
      <c r="CZ930" s="13"/>
      <c r="DA930" s="13"/>
      <c r="DB930" s="13"/>
    </row>
    <row r="93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  <c r="BV931" s="13"/>
      <c r="BW931" s="13"/>
      <c r="BX931" s="13"/>
      <c r="BY931" s="13"/>
      <c r="BZ931" s="13"/>
      <c r="CA931" s="13"/>
      <c r="CB931" s="13"/>
      <c r="CC931" s="13"/>
      <c r="CD931" s="13"/>
      <c r="CE931" s="13"/>
      <c r="CF931" s="13"/>
      <c r="CG931" s="13"/>
      <c r="CH931" s="13"/>
      <c r="CI931" s="13"/>
      <c r="CJ931" s="13"/>
      <c r="CK931" s="13"/>
      <c r="CL931" s="13"/>
      <c r="CM931" s="13"/>
      <c r="CN931" s="13"/>
      <c r="CO931" s="13"/>
      <c r="CP931" s="13"/>
      <c r="CQ931" s="13"/>
      <c r="CR931" s="13"/>
      <c r="CS931" s="13"/>
      <c r="CT931" s="13"/>
      <c r="CU931" s="13"/>
      <c r="CV931" s="13"/>
      <c r="CW931" s="13"/>
      <c r="CX931" s="13"/>
      <c r="CY931" s="13"/>
      <c r="CZ931" s="13"/>
      <c r="DA931" s="13"/>
      <c r="DB931" s="13"/>
    </row>
    <row r="93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  <c r="BQ932" s="13"/>
      <c r="BR932" s="13"/>
      <c r="BS932" s="13"/>
      <c r="BT932" s="13"/>
      <c r="BU932" s="13"/>
      <c r="BV932" s="13"/>
      <c r="BW932" s="13"/>
      <c r="BX932" s="13"/>
      <c r="BY932" s="13"/>
      <c r="BZ932" s="13"/>
      <c r="CA932" s="13"/>
      <c r="CB932" s="13"/>
      <c r="CC932" s="13"/>
      <c r="CD932" s="13"/>
      <c r="CE932" s="13"/>
      <c r="CF932" s="13"/>
      <c r="CG932" s="13"/>
      <c r="CH932" s="13"/>
      <c r="CI932" s="13"/>
      <c r="CJ932" s="13"/>
      <c r="CK932" s="13"/>
      <c r="CL932" s="13"/>
      <c r="CM932" s="13"/>
      <c r="CN932" s="13"/>
      <c r="CO932" s="13"/>
      <c r="CP932" s="13"/>
      <c r="CQ932" s="13"/>
      <c r="CR932" s="13"/>
      <c r="CS932" s="13"/>
      <c r="CT932" s="13"/>
      <c r="CU932" s="13"/>
      <c r="CV932" s="13"/>
      <c r="CW932" s="13"/>
      <c r="CX932" s="13"/>
      <c r="CY932" s="13"/>
      <c r="CZ932" s="13"/>
      <c r="DA932" s="13"/>
      <c r="DB932" s="13"/>
    </row>
    <row r="933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  <c r="BV933" s="13"/>
      <c r="BW933" s="13"/>
      <c r="BX933" s="13"/>
      <c r="BY933" s="13"/>
      <c r="BZ933" s="13"/>
      <c r="CA933" s="13"/>
      <c r="CB933" s="13"/>
      <c r="CC933" s="13"/>
      <c r="CD933" s="13"/>
      <c r="CE933" s="13"/>
      <c r="CF933" s="13"/>
      <c r="CG933" s="13"/>
      <c r="CH933" s="13"/>
      <c r="CI933" s="13"/>
      <c r="CJ933" s="13"/>
      <c r="CK933" s="13"/>
      <c r="CL933" s="13"/>
      <c r="CM933" s="13"/>
      <c r="CN933" s="13"/>
      <c r="CO933" s="13"/>
      <c r="CP933" s="13"/>
      <c r="CQ933" s="13"/>
      <c r="CR933" s="13"/>
      <c r="CS933" s="13"/>
      <c r="CT933" s="13"/>
      <c r="CU933" s="13"/>
      <c r="CV933" s="13"/>
      <c r="CW933" s="13"/>
      <c r="CX933" s="13"/>
      <c r="CY933" s="13"/>
      <c r="CZ933" s="13"/>
      <c r="DA933" s="13"/>
      <c r="DB933" s="13"/>
    </row>
    <row r="934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  <c r="BV934" s="13"/>
      <c r="BW934" s="13"/>
      <c r="BX934" s="13"/>
      <c r="BY934" s="13"/>
      <c r="BZ934" s="13"/>
      <c r="CA934" s="13"/>
      <c r="CB934" s="13"/>
      <c r="CC934" s="13"/>
      <c r="CD934" s="13"/>
      <c r="CE934" s="13"/>
      <c r="CF934" s="13"/>
      <c r="CG934" s="13"/>
      <c r="CH934" s="13"/>
      <c r="CI934" s="13"/>
      <c r="CJ934" s="13"/>
      <c r="CK934" s="13"/>
      <c r="CL934" s="13"/>
      <c r="CM934" s="13"/>
      <c r="CN934" s="13"/>
      <c r="CO934" s="13"/>
      <c r="CP934" s="13"/>
      <c r="CQ934" s="13"/>
      <c r="CR934" s="13"/>
      <c r="CS934" s="13"/>
      <c r="CT934" s="13"/>
      <c r="CU934" s="13"/>
      <c r="CV934" s="13"/>
      <c r="CW934" s="13"/>
      <c r="CX934" s="13"/>
      <c r="CY934" s="13"/>
      <c r="CZ934" s="13"/>
      <c r="DA934" s="13"/>
      <c r="DB934" s="13"/>
    </row>
    <row r="93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  <c r="BI935" s="13"/>
      <c r="BJ935" s="13"/>
      <c r="BK935" s="13"/>
      <c r="BL935" s="13"/>
      <c r="BM935" s="13"/>
      <c r="BN935" s="13"/>
      <c r="BO935" s="13"/>
      <c r="BP935" s="13"/>
      <c r="BQ935" s="13"/>
      <c r="BR935" s="13"/>
      <c r="BS935" s="13"/>
      <c r="BT935" s="13"/>
      <c r="BU935" s="13"/>
      <c r="BV935" s="13"/>
      <c r="BW935" s="13"/>
      <c r="BX935" s="13"/>
      <c r="BY935" s="13"/>
      <c r="BZ935" s="13"/>
      <c r="CA935" s="13"/>
      <c r="CB935" s="13"/>
      <c r="CC935" s="13"/>
      <c r="CD935" s="13"/>
      <c r="CE935" s="13"/>
      <c r="CF935" s="13"/>
      <c r="CG935" s="13"/>
      <c r="CH935" s="13"/>
      <c r="CI935" s="13"/>
      <c r="CJ935" s="13"/>
      <c r="CK935" s="13"/>
      <c r="CL935" s="13"/>
      <c r="CM935" s="13"/>
      <c r="CN935" s="13"/>
      <c r="CO935" s="13"/>
      <c r="CP935" s="13"/>
      <c r="CQ935" s="13"/>
      <c r="CR935" s="13"/>
      <c r="CS935" s="13"/>
      <c r="CT935" s="13"/>
      <c r="CU935" s="13"/>
      <c r="CV935" s="13"/>
      <c r="CW935" s="13"/>
      <c r="CX935" s="13"/>
      <c r="CY935" s="13"/>
      <c r="CZ935" s="13"/>
      <c r="DA935" s="13"/>
      <c r="DB935" s="13"/>
    </row>
    <row r="936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/>
      <c r="BT936" s="13"/>
      <c r="BU936" s="13"/>
      <c r="BV936" s="13"/>
      <c r="BW936" s="13"/>
      <c r="BX936" s="13"/>
      <c r="BY936" s="13"/>
      <c r="BZ936" s="13"/>
      <c r="CA936" s="13"/>
      <c r="CB936" s="13"/>
      <c r="CC936" s="13"/>
      <c r="CD936" s="13"/>
      <c r="CE936" s="13"/>
      <c r="CF936" s="13"/>
      <c r="CG936" s="13"/>
      <c r="CH936" s="13"/>
      <c r="CI936" s="13"/>
      <c r="CJ936" s="13"/>
      <c r="CK936" s="13"/>
      <c r="CL936" s="13"/>
      <c r="CM936" s="13"/>
      <c r="CN936" s="13"/>
      <c r="CO936" s="13"/>
      <c r="CP936" s="13"/>
      <c r="CQ936" s="13"/>
      <c r="CR936" s="13"/>
      <c r="CS936" s="13"/>
      <c r="CT936" s="13"/>
      <c r="CU936" s="13"/>
      <c r="CV936" s="13"/>
      <c r="CW936" s="13"/>
      <c r="CX936" s="13"/>
      <c r="CY936" s="13"/>
      <c r="CZ936" s="13"/>
      <c r="DA936" s="13"/>
      <c r="DB936" s="13"/>
    </row>
    <row r="937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  <c r="BV937" s="13"/>
      <c r="BW937" s="13"/>
      <c r="BX937" s="13"/>
      <c r="BY937" s="13"/>
      <c r="BZ937" s="13"/>
      <c r="CA937" s="13"/>
      <c r="CB937" s="13"/>
      <c r="CC937" s="13"/>
      <c r="CD937" s="13"/>
      <c r="CE937" s="13"/>
      <c r="CF937" s="13"/>
      <c r="CG937" s="13"/>
      <c r="CH937" s="13"/>
      <c r="CI937" s="13"/>
      <c r="CJ937" s="13"/>
      <c r="CK937" s="13"/>
      <c r="CL937" s="13"/>
      <c r="CM937" s="13"/>
      <c r="CN937" s="13"/>
      <c r="CO937" s="13"/>
      <c r="CP937" s="13"/>
      <c r="CQ937" s="13"/>
      <c r="CR937" s="13"/>
      <c r="CS937" s="13"/>
      <c r="CT937" s="13"/>
      <c r="CU937" s="13"/>
      <c r="CV937" s="13"/>
      <c r="CW937" s="13"/>
      <c r="CX937" s="13"/>
      <c r="CY937" s="13"/>
      <c r="CZ937" s="13"/>
      <c r="DA937" s="13"/>
      <c r="DB937" s="13"/>
    </row>
    <row r="938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  <c r="BV938" s="13"/>
      <c r="BW938" s="13"/>
      <c r="BX938" s="13"/>
      <c r="BY938" s="13"/>
      <c r="BZ938" s="13"/>
      <c r="CA938" s="13"/>
      <c r="CB938" s="13"/>
      <c r="CC938" s="13"/>
      <c r="CD938" s="13"/>
      <c r="CE938" s="13"/>
      <c r="CF938" s="13"/>
      <c r="CG938" s="13"/>
      <c r="CH938" s="13"/>
      <c r="CI938" s="13"/>
      <c r="CJ938" s="13"/>
      <c r="CK938" s="13"/>
      <c r="CL938" s="13"/>
      <c r="CM938" s="13"/>
      <c r="CN938" s="13"/>
      <c r="CO938" s="13"/>
      <c r="CP938" s="13"/>
      <c r="CQ938" s="13"/>
      <c r="CR938" s="13"/>
      <c r="CS938" s="13"/>
      <c r="CT938" s="13"/>
      <c r="CU938" s="13"/>
      <c r="CV938" s="13"/>
      <c r="CW938" s="13"/>
      <c r="CX938" s="13"/>
      <c r="CY938" s="13"/>
      <c r="CZ938" s="13"/>
      <c r="DA938" s="13"/>
      <c r="DB938" s="13"/>
    </row>
    <row r="939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  <c r="BY939" s="13"/>
      <c r="BZ939" s="13"/>
      <c r="CA939" s="13"/>
      <c r="CB939" s="13"/>
      <c r="CC939" s="13"/>
      <c r="CD939" s="13"/>
      <c r="CE939" s="13"/>
      <c r="CF939" s="13"/>
      <c r="CG939" s="13"/>
      <c r="CH939" s="13"/>
      <c r="CI939" s="13"/>
      <c r="CJ939" s="13"/>
      <c r="CK939" s="13"/>
      <c r="CL939" s="13"/>
      <c r="CM939" s="13"/>
      <c r="CN939" s="13"/>
      <c r="CO939" s="13"/>
      <c r="CP939" s="13"/>
      <c r="CQ939" s="13"/>
      <c r="CR939" s="13"/>
      <c r="CS939" s="13"/>
      <c r="CT939" s="13"/>
      <c r="CU939" s="13"/>
      <c r="CV939" s="13"/>
      <c r="CW939" s="13"/>
      <c r="CX939" s="13"/>
      <c r="CY939" s="13"/>
      <c r="CZ939" s="13"/>
      <c r="DA939" s="13"/>
      <c r="DB939" s="13"/>
    </row>
    <row r="940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BZ940" s="13"/>
      <c r="CA940" s="13"/>
      <c r="CB940" s="13"/>
      <c r="CC940" s="13"/>
      <c r="CD940" s="13"/>
      <c r="CE940" s="13"/>
      <c r="CF940" s="13"/>
      <c r="CG940" s="13"/>
      <c r="CH940" s="13"/>
      <c r="CI940" s="13"/>
      <c r="CJ940" s="13"/>
      <c r="CK940" s="13"/>
      <c r="CL940" s="13"/>
      <c r="CM940" s="13"/>
      <c r="CN940" s="13"/>
      <c r="CO940" s="13"/>
      <c r="CP940" s="13"/>
      <c r="CQ940" s="13"/>
      <c r="CR940" s="13"/>
      <c r="CS940" s="13"/>
      <c r="CT940" s="13"/>
      <c r="CU940" s="13"/>
      <c r="CV940" s="13"/>
      <c r="CW940" s="13"/>
      <c r="CX940" s="13"/>
      <c r="CY940" s="13"/>
      <c r="CZ940" s="13"/>
      <c r="DA940" s="13"/>
      <c r="DB940" s="13"/>
    </row>
    <row r="94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/>
      <c r="BQ941" s="13"/>
      <c r="BR941" s="13"/>
      <c r="BS941" s="13"/>
      <c r="BT941" s="13"/>
      <c r="BU941" s="13"/>
      <c r="BV941" s="13"/>
      <c r="BW941" s="13"/>
      <c r="BX941" s="13"/>
      <c r="BY941" s="13"/>
      <c r="BZ941" s="13"/>
      <c r="CA941" s="13"/>
      <c r="CB941" s="13"/>
      <c r="CC941" s="13"/>
      <c r="CD941" s="13"/>
      <c r="CE941" s="13"/>
      <c r="CF941" s="13"/>
      <c r="CG941" s="13"/>
      <c r="CH941" s="13"/>
      <c r="CI941" s="13"/>
      <c r="CJ941" s="13"/>
      <c r="CK941" s="13"/>
      <c r="CL941" s="13"/>
      <c r="CM941" s="13"/>
      <c r="CN941" s="13"/>
      <c r="CO941" s="13"/>
      <c r="CP941" s="13"/>
      <c r="CQ941" s="13"/>
      <c r="CR941" s="13"/>
      <c r="CS941" s="13"/>
      <c r="CT941" s="13"/>
      <c r="CU941" s="13"/>
      <c r="CV941" s="13"/>
      <c r="CW941" s="13"/>
      <c r="CX941" s="13"/>
      <c r="CY941" s="13"/>
      <c r="CZ941" s="13"/>
      <c r="DA941" s="13"/>
      <c r="DB941" s="13"/>
    </row>
    <row r="94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13"/>
      <c r="CG942" s="13"/>
      <c r="CH942" s="13"/>
      <c r="CI942" s="13"/>
      <c r="CJ942" s="13"/>
      <c r="CK942" s="13"/>
      <c r="CL942" s="13"/>
      <c r="CM942" s="13"/>
      <c r="CN942" s="13"/>
      <c r="CO942" s="13"/>
      <c r="CP942" s="13"/>
      <c r="CQ942" s="13"/>
      <c r="CR942" s="13"/>
      <c r="CS942" s="13"/>
      <c r="CT942" s="13"/>
      <c r="CU942" s="13"/>
      <c r="CV942" s="13"/>
      <c r="CW942" s="13"/>
      <c r="CX942" s="13"/>
      <c r="CY942" s="13"/>
      <c r="CZ942" s="13"/>
      <c r="DA942" s="13"/>
      <c r="DB942" s="13"/>
    </row>
    <row r="943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  <c r="CE943" s="13"/>
      <c r="CF943" s="13"/>
      <c r="CG943" s="13"/>
      <c r="CH943" s="13"/>
      <c r="CI943" s="13"/>
      <c r="CJ943" s="13"/>
      <c r="CK943" s="13"/>
      <c r="CL943" s="13"/>
      <c r="CM943" s="13"/>
      <c r="CN943" s="13"/>
      <c r="CO943" s="13"/>
      <c r="CP943" s="13"/>
      <c r="CQ943" s="13"/>
      <c r="CR943" s="13"/>
      <c r="CS943" s="13"/>
      <c r="CT943" s="13"/>
      <c r="CU943" s="13"/>
      <c r="CV943" s="13"/>
      <c r="CW943" s="13"/>
      <c r="CX943" s="13"/>
      <c r="CY943" s="13"/>
      <c r="CZ943" s="13"/>
      <c r="DA943" s="13"/>
      <c r="DB943" s="13"/>
    </row>
    <row r="944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  <c r="BV944" s="13"/>
      <c r="BW944" s="13"/>
      <c r="BX944" s="13"/>
      <c r="BY944" s="13"/>
      <c r="BZ944" s="13"/>
      <c r="CA944" s="13"/>
      <c r="CB944" s="13"/>
      <c r="CC944" s="13"/>
      <c r="CD944" s="13"/>
      <c r="CE944" s="13"/>
      <c r="CF944" s="13"/>
      <c r="CG944" s="13"/>
      <c r="CH944" s="13"/>
      <c r="CI944" s="13"/>
      <c r="CJ944" s="13"/>
      <c r="CK944" s="13"/>
      <c r="CL944" s="13"/>
      <c r="CM944" s="13"/>
      <c r="CN944" s="13"/>
      <c r="CO944" s="13"/>
      <c r="CP944" s="13"/>
      <c r="CQ944" s="13"/>
      <c r="CR944" s="13"/>
      <c r="CS944" s="13"/>
      <c r="CT944" s="13"/>
      <c r="CU944" s="13"/>
      <c r="CV944" s="13"/>
      <c r="CW944" s="13"/>
      <c r="CX944" s="13"/>
      <c r="CY944" s="13"/>
      <c r="CZ944" s="13"/>
      <c r="DA944" s="13"/>
      <c r="DB944" s="13"/>
    </row>
    <row r="94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13"/>
      <c r="CG945" s="13"/>
      <c r="CH945" s="13"/>
      <c r="CI945" s="13"/>
      <c r="CJ945" s="13"/>
      <c r="CK945" s="13"/>
      <c r="CL945" s="13"/>
      <c r="CM945" s="13"/>
      <c r="CN945" s="13"/>
      <c r="CO945" s="13"/>
      <c r="CP945" s="13"/>
      <c r="CQ945" s="13"/>
      <c r="CR945" s="13"/>
      <c r="CS945" s="13"/>
      <c r="CT945" s="13"/>
      <c r="CU945" s="13"/>
      <c r="CV945" s="13"/>
      <c r="CW945" s="13"/>
      <c r="CX945" s="13"/>
      <c r="CY945" s="13"/>
      <c r="CZ945" s="13"/>
      <c r="DA945" s="13"/>
      <c r="DB945" s="13"/>
    </row>
    <row r="946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  <c r="CD946" s="13"/>
      <c r="CE946" s="13"/>
      <c r="CF946" s="13"/>
      <c r="CG946" s="13"/>
      <c r="CH946" s="13"/>
      <c r="CI946" s="13"/>
      <c r="CJ946" s="13"/>
      <c r="CK946" s="13"/>
      <c r="CL946" s="13"/>
      <c r="CM946" s="13"/>
      <c r="CN946" s="13"/>
      <c r="CO946" s="13"/>
      <c r="CP946" s="13"/>
      <c r="CQ946" s="13"/>
      <c r="CR946" s="13"/>
      <c r="CS946" s="13"/>
      <c r="CT946" s="13"/>
      <c r="CU946" s="13"/>
      <c r="CV946" s="13"/>
      <c r="CW946" s="13"/>
      <c r="CX946" s="13"/>
      <c r="CY946" s="13"/>
      <c r="CZ946" s="13"/>
      <c r="DA946" s="13"/>
      <c r="DB946" s="13"/>
    </row>
    <row r="947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  <c r="BV947" s="13"/>
      <c r="BW947" s="13"/>
      <c r="BX947" s="13"/>
      <c r="BY947" s="13"/>
      <c r="BZ947" s="13"/>
      <c r="CA947" s="13"/>
      <c r="CB947" s="13"/>
      <c r="CC947" s="13"/>
      <c r="CD947" s="13"/>
      <c r="CE947" s="13"/>
      <c r="CF947" s="13"/>
      <c r="CG947" s="13"/>
      <c r="CH947" s="13"/>
      <c r="CI947" s="13"/>
      <c r="CJ947" s="13"/>
      <c r="CK947" s="13"/>
      <c r="CL947" s="13"/>
      <c r="CM947" s="13"/>
      <c r="CN947" s="13"/>
      <c r="CO947" s="13"/>
      <c r="CP947" s="13"/>
      <c r="CQ947" s="13"/>
      <c r="CR947" s="13"/>
      <c r="CS947" s="13"/>
      <c r="CT947" s="13"/>
      <c r="CU947" s="13"/>
      <c r="CV947" s="13"/>
      <c r="CW947" s="13"/>
      <c r="CX947" s="13"/>
      <c r="CY947" s="13"/>
      <c r="CZ947" s="13"/>
      <c r="DA947" s="13"/>
      <c r="DB947" s="13"/>
    </row>
    <row r="948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13"/>
      <c r="CG948" s="13"/>
      <c r="CH948" s="13"/>
      <c r="CI948" s="13"/>
      <c r="CJ948" s="13"/>
      <c r="CK948" s="13"/>
      <c r="CL948" s="13"/>
      <c r="CM948" s="13"/>
      <c r="CN948" s="13"/>
      <c r="CO948" s="13"/>
      <c r="CP948" s="13"/>
      <c r="CQ948" s="13"/>
      <c r="CR948" s="13"/>
      <c r="CS948" s="13"/>
      <c r="CT948" s="13"/>
      <c r="CU948" s="13"/>
      <c r="CV948" s="13"/>
      <c r="CW948" s="13"/>
      <c r="CX948" s="13"/>
      <c r="CY948" s="13"/>
      <c r="CZ948" s="13"/>
      <c r="DA948" s="13"/>
      <c r="DB948" s="13"/>
    </row>
    <row r="949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/>
      <c r="CD949" s="13"/>
      <c r="CE949" s="13"/>
      <c r="CF949" s="13"/>
      <c r="CG949" s="13"/>
      <c r="CH949" s="13"/>
      <c r="CI949" s="13"/>
      <c r="CJ949" s="13"/>
      <c r="CK949" s="13"/>
      <c r="CL949" s="13"/>
      <c r="CM949" s="13"/>
      <c r="CN949" s="13"/>
      <c r="CO949" s="13"/>
      <c r="CP949" s="13"/>
      <c r="CQ949" s="13"/>
      <c r="CR949" s="13"/>
      <c r="CS949" s="13"/>
      <c r="CT949" s="13"/>
      <c r="CU949" s="13"/>
      <c r="CV949" s="13"/>
      <c r="CW949" s="13"/>
      <c r="CX949" s="13"/>
      <c r="CY949" s="13"/>
      <c r="CZ949" s="13"/>
      <c r="DA949" s="13"/>
      <c r="DB949" s="13"/>
    </row>
    <row r="950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BZ950" s="13"/>
      <c r="CA950" s="13"/>
      <c r="CB950" s="13"/>
      <c r="CC950" s="13"/>
      <c r="CD950" s="13"/>
      <c r="CE950" s="13"/>
      <c r="CF950" s="13"/>
      <c r="CG950" s="13"/>
      <c r="CH950" s="13"/>
      <c r="CI950" s="13"/>
      <c r="CJ950" s="13"/>
      <c r="CK950" s="13"/>
      <c r="CL950" s="13"/>
      <c r="CM950" s="13"/>
      <c r="CN950" s="13"/>
      <c r="CO950" s="13"/>
      <c r="CP950" s="13"/>
      <c r="CQ950" s="13"/>
      <c r="CR950" s="13"/>
      <c r="CS950" s="13"/>
      <c r="CT950" s="13"/>
      <c r="CU950" s="13"/>
      <c r="CV950" s="13"/>
      <c r="CW950" s="13"/>
      <c r="CX950" s="13"/>
      <c r="CY950" s="13"/>
      <c r="CZ950" s="13"/>
      <c r="DA950" s="13"/>
      <c r="DB950" s="13"/>
    </row>
    <row r="95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  <c r="CD951" s="13"/>
      <c r="CE951" s="13"/>
      <c r="CF951" s="13"/>
      <c r="CG951" s="13"/>
      <c r="CH951" s="13"/>
      <c r="CI951" s="13"/>
      <c r="CJ951" s="13"/>
      <c r="CK951" s="13"/>
      <c r="CL951" s="13"/>
      <c r="CM951" s="13"/>
      <c r="CN951" s="13"/>
      <c r="CO951" s="13"/>
      <c r="CP951" s="13"/>
      <c r="CQ951" s="13"/>
      <c r="CR951" s="13"/>
      <c r="CS951" s="13"/>
      <c r="CT951" s="13"/>
      <c r="CU951" s="13"/>
      <c r="CV951" s="13"/>
      <c r="CW951" s="13"/>
      <c r="CX951" s="13"/>
      <c r="CY951" s="13"/>
      <c r="CZ951" s="13"/>
      <c r="DA951" s="13"/>
      <c r="DB951" s="13"/>
    </row>
    <row r="95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  <c r="BR952" s="13"/>
      <c r="BS952" s="13"/>
      <c r="BT952" s="13"/>
      <c r="BU952" s="13"/>
      <c r="BV952" s="13"/>
      <c r="BW952" s="13"/>
      <c r="BX952" s="13"/>
      <c r="BY952" s="13"/>
      <c r="BZ952" s="13"/>
      <c r="CA952" s="13"/>
      <c r="CB952" s="13"/>
      <c r="CC952" s="13"/>
      <c r="CD952" s="13"/>
      <c r="CE952" s="13"/>
      <c r="CF952" s="13"/>
      <c r="CG952" s="13"/>
      <c r="CH952" s="13"/>
      <c r="CI952" s="13"/>
      <c r="CJ952" s="13"/>
      <c r="CK952" s="13"/>
      <c r="CL952" s="13"/>
      <c r="CM952" s="13"/>
      <c r="CN952" s="13"/>
      <c r="CO952" s="13"/>
      <c r="CP952" s="13"/>
      <c r="CQ952" s="13"/>
      <c r="CR952" s="13"/>
      <c r="CS952" s="13"/>
      <c r="CT952" s="13"/>
      <c r="CU952" s="13"/>
      <c r="CV952" s="13"/>
      <c r="CW952" s="13"/>
      <c r="CX952" s="13"/>
      <c r="CY952" s="13"/>
      <c r="CZ952" s="13"/>
      <c r="DA952" s="13"/>
      <c r="DB952" s="13"/>
    </row>
    <row r="953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  <c r="BV953" s="13"/>
      <c r="BW953" s="13"/>
      <c r="BX953" s="13"/>
      <c r="BY953" s="13"/>
      <c r="BZ953" s="13"/>
      <c r="CA953" s="13"/>
      <c r="CB953" s="13"/>
      <c r="CC953" s="13"/>
      <c r="CD953" s="13"/>
      <c r="CE953" s="13"/>
      <c r="CF953" s="13"/>
      <c r="CG953" s="13"/>
      <c r="CH953" s="13"/>
      <c r="CI953" s="13"/>
      <c r="CJ953" s="13"/>
      <c r="CK953" s="13"/>
      <c r="CL953" s="13"/>
      <c r="CM953" s="13"/>
      <c r="CN953" s="13"/>
      <c r="CO953" s="13"/>
      <c r="CP953" s="13"/>
      <c r="CQ953" s="13"/>
      <c r="CR953" s="13"/>
      <c r="CS953" s="13"/>
      <c r="CT953" s="13"/>
      <c r="CU953" s="13"/>
      <c r="CV953" s="13"/>
      <c r="CW953" s="13"/>
      <c r="CX953" s="13"/>
      <c r="CY953" s="13"/>
      <c r="CZ953" s="13"/>
      <c r="DA953" s="13"/>
      <c r="DB953" s="13"/>
    </row>
    <row r="954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3"/>
      <c r="CG954" s="13"/>
      <c r="CH954" s="13"/>
      <c r="CI954" s="13"/>
      <c r="CJ954" s="13"/>
      <c r="CK954" s="13"/>
      <c r="CL954" s="13"/>
      <c r="CM954" s="13"/>
      <c r="CN954" s="13"/>
      <c r="CO954" s="13"/>
      <c r="CP954" s="13"/>
      <c r="CQ954" s="13"/>
      <c r="CR954" s="13"/>
      <c r="CS954" s="13"/>
      <c r="CT954" s="13"/>
      <c r="CU954" s="13"/>
      <c r="CV954" s="13"/>
      <c r="CW954" s="13"/>
      <c r="CX954" s="13"/>
      <c r="CY954" s="13"/>
      <c r="CZ954" s="13"/>
      <c r="DA954" s="13"/>
      <c r="DB954" s="13"/>
    </row>
    <row r="95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13"/>
      <c r="CG955" s="13"/>
      <c r="CH955" s="13"/>
      <c r="CI955" s="13"/>
      <c r="CJ955" s="13"/>
      <c r="CK955" s="13"/>
      <c r="CL955" s="13"/>
      <c r="CM955" s="13"/>
      <c r="CN955" s="13"/>
      <c r="CO955" s="13"/>
      <c r="CP955" s="13"/>
      <c r="CQ955" s="13"/>
      <c r="CR955" s="13"/>
      <c r="CS955" s="13"/>
      <c r="CT955" s="13"/>
      <c r="CU955" s="13"/>
      <c r="CV955" s="13"/>
      <c r="CW955" s="13"/>
      <c r="CX955" s="13"/>
      <c r="CY955" s="13"/>
      <c r="CZ955" s="13"/>
      <c r="DA955" s="13"/>
      <c r="DB955" s="13"/>
    </row>
    <row r="956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  <c r="BV956" s="13"/>
      <c r="BW956" s="13"/>
      <c r="BX956" s="13"/>
      <c r="BY956" s="13"/>
      <c r="BZ956" s="13"/>
      <c r="CA956" s="13"/>
      <c r="CB956" s="13"/>
      <c r="CC956" s="13"/>
      <c r="CD956" s="13"/>
      <c r="CE956" s="13"/>
      <c r="CF956" s="13"/>
      <c r="CG956" s="13"/>
      <c r="CH956" s="13"/>
      <c r="CI956" s="13"/>
      <c r="CJ956" s="13"/>
      <c r="CK956" s="13"/>
      <c r="CL956" s="13"/>
      <c r="CM956" s="13"/>
      <c r="CN956" s="13"/>
      <c r="CO956" s="13"/>
      <c r="CP956" s="13"/>
      <c r="CQ956" s="13"/>
      <c r="CR956" s="13"/>
      <c r="CS956" s="13"/>
      <c r="CT956" s="13"/>
      <c r="CU956" s="13"/>
      <c r="CV956" s="13"/>
      <c r="CW956" s="13"/>
      <c r="CX956" s="13"/>
      <c r="CY956" s="13"/>
      <c r="CZ956" s="13"/>
      <c r="DA956" s="13"/>
      <c r="DB956" s="13"/>
    </row>
    <row r="957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13"/>
      <c r="CG957" s="13"/>
      <c r="CH957" s="13"/>
      <c r="CI957" s="13"/>
      <c r="CJ957" s="13"/>
      <c r="CK957" s="13"/>
      <c r="CL957" s="13"/>
      <c r="CM957" s="13"/>
      <c r="CN957" s="13"/>
      <c r="CO957" s="13"/>
      <c r="CP957" s="13"/>
      <c r="CQ957" s="13"/>
      <c r="CR957" s="13"/>
      <c r="CS957" s="13"/>
      <c r="CT957" s="13"/>
      <c r="CU957" s="13"/>
      <c r="CV957" s="13"/>
      <c r="CW957" s="13"/>
      <c r="CX957" s="13"/>
      <c r="CY957" s="13"/>
      <c r="CZ957" s="13"/>
      <c r="DA957" s="13"/>
      <c r="DB957" s="13"/>
    </row>
    <row r="958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3"/>
      <c r="CG958" s="13"/>
      <c r="CH958" s="13"/>
      <c r="CI958" s="13"/>
      <c r="CJ958" s="13"/>
      <c r="CK958" s="13"/>
      <c r="CL958" s="13"/>
      <c r="CM958" s="13"/>
      <c r="CN958" s="13"/>
      <c r="CO958" s="13"/>
      <c r="CP958" s="13"/>
      <c r="CQ958" s="13"/>
      <c r="CR958" s="13"/>
      <c r="CS958" s="13"/>
      <c r="CT958" s="13"/>
      <c r="CU958" s="13"/>
      <c r="CV958" s="13"/>
      <c r="CW958" s="13"/>
      <c r="CX958" s="13"/>
      <c r="CY958" s="13"/>
      <c r="CZ958" s="13"/>
      <c r="DA958" s="13"/>
      <c r="DB958" s="13"/>
    </row>
    <row r="959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  <c r="BR959" s="13"/>
      <c r="BS959" s="13"/>
      <c r="BT959" s="13"/>
      <c r="BU959" s="13"/>
      <c r="BV959" s="13"/>
      <c r="BW959" s="13"/>
      <c r="BX959" s="13"/>
      <c r="BY959" s="13"/>
      <c r="BZ959" s="13"/>
      <c r="CA959" s="13"/>
      <c r="CB959" s="13"/>
      <c r="CC959" s="13"/>
      <c r="CD959" s="13"/>
      <c r="CE959" s="13"/>
      <c r="CF959" s="13"/>
      <c r="CG959" s="13"/>
      <c r="CH959" s="13"/>
      <c r="CI959" s="13"/>
      <c r="CJ959" s="13"/>
      <c r="CK959" s="13"/>
      <c r="CL959" s="13"/>
      <c r="CM959" s="13"/>
      <c r="CN959" s="13"/>
      <c r="CO959" s="13"/>
      <c r="CP959" s="13"/>
      <c r="CQ959" s="13"/>
      <c r="CR959" s="13"/>
      <c r="CS959" s="13"/>
      <c r="CT959" s="13"/>
      <c r="CU959" s="13"/>
      <c r="CV959" s="13"/>
      <c r="CW959" s="13"/>
      <c r="CX959" s="13"/>
      <c r="CY959" s="13"/>
      <c r="CZ959" s="13"/>
      <c r="DA959" s="13"/>
      <c r="DB959" s="13"/>
    </row>
    <row r="960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  <c r="BY960" s="13"/>
      <c r="BZ960" s="13"/>
      <c r="CA960" s="13"/>
      <c r="CB960" s="13"/>
      <c r="CC960" s="13"/>
      <c r="CD960" s="13"/>
      <c r="CE960" s="13"/>
      <c r="CF960" s="13"/>
      <c r="CG960" s="13"/>
      <c r="CH960" s="13"/>
      <c r="CI960" s="13"/>
      <c r="CJ960" s="13"/>
      <c r="CK960" s="13"/>
      <c r="CL960" s="13"/>
      <c r="CM960" s="13"/>
      <c r="CN960" s="13"/>
      <c r="CO960" s="13"/>
      <c r="CP960" s="13"/>
      <c r="CQ960" s="13"/>
      <c r="CR960" s="13"/>
      <c r="CS960" s="13"/>
      <c r="CT960" s="13"/>
      <c r="CU960" s="13"/>
      <c r="CV960" s="13"/>
      <c r="CW960" s="13"/>
      <c r="CX960" s="13"/>
      <c r="CY960" s="13"/>
      <c r="CZ960" s="13"/>
      <c r="DA960" s="13"/>
      <c r="DB960" s="13"/>
    </row>
    <row r="96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  <c r="BV961" s="13"/>
      <c r="BW961" s="13"/>
      <c r="BX961" s="13"/>
      <c r="BY961" s="13"/>
      <c r="BZ961" s="13"/>
      <c r="CA961" s="13"/>
      <c r="CB961" s="13"/>
      <c r="CC961" s="13"/>
      <c r="CD961" s="13"/>
      <c r="CE961" s="13"/>
      <c r="CF961" s="13"/>
      <c r="CG961" s="13"/>
      <c r="CH961" s="13"/>
      <c r="CI961" s="13"/>
      <c r="CJ961" s="13"/>
      <c r="CK961" s="13"/>
      <c r="CL961" s="13"/>
      <c r="CM961" s="13"/>
      <c r="CN961" s="13"/>
      <c r="CO961" s="13"/>
      <c r="CP961" s="13"/>
      <c r="CQ961" s="13"/>
      <c r="CR961" s="13"/>
      <c r="CS961" s="13"/>
      <c r="CT961" s="13"/>
      <c r="CU961" s="13"/>
      <c r="CV961" s="13"/>
      <c r="CW961" s="13"/>
      <c r="CX961" s="13"/>
      <c r="CY961" s="13"/>
      <c r="CZ961" s="13"/>
      <c r="DA961" s="13"/>
      <c r="DB961" s="13"/>
    </row>
    <row r="96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  <c r="CD962" s="13"/>
      <c r="CE962" s="13"/>
      <c r="CF962" s="13"/>
      <c r="CG962" s="13"/>
      <c r="CH962" s="13"/>
      <c r="CI962" s="13"/>
      <c r="CJ962" s="13"/>
      <c r="CK962" s="13"/>
      <c r="CL962" s="13"/>
      <c r="CM962" s="13"/>
      <c r="CN962" s="13"/>
      <c r="CO962" s="13"/>
      <c r="CP962" s="13"/>
      <c r="CQ962" s="13"/>
      <c r="CR962" s="13"/>
      <c r="CS962" s="13"/>
      <c r="CT962" s="13"/>
      <c r="CU962" s="13"/>
      <c r="CV962" s="13"/>
      <c r="CW962" s="13"/>
      <c r="CX962" s="13"/>
      <c r="CY962" s="13"/>
      <c r="CZ962" s="13"/>
      <c r="DA962" s="13"/>
      <c r="DB962" s="13"/>
    </row>
    <row r="963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/>
      <c r="CD963" s="13"/>
      <c r="CE963" s="13"/>
      <c r="CF963" s="13"/>
      <c r="CG963" s="13"/>
      <c r="CH963" s="13"/>
      <c r="CI963" s="13"/>
      <c r="CJ963" s="13"/>
      <c r="CK963" s="13"/>
      <c r="CL963" s="13"/>
      <c r="CM963" s="13"/>
      <c r="CN963" s="13"/>
      <c r="CO963" s="13"/>
      <c r="CP963" s="13"/>
      <c r="CQ963" s="13"/>
      <c r="CR963" s="13"/>
      <c r="CS963" s="13"/>
      <c r="CT963" s="13"/>
      <c r="CU963" s="13"/>
      <c r="CV963" s="13"/>
      <c r="CW963" s="13"/>
      <c r="CX963" s="13"/>
      <c r="CY963" s="13"/>
      <c r="CZ963" s="13"/>
      <c r="DA963" s="13"/>
      <c r="DB963" s="13"/>
    </row>
    <row r="964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/>
      <c r="CD964" s="13"/>
      <c r="CE964" s="13"/>
      <c r="CF964" s="13"/>
      <c r="CG964" s="13"/>
      <c r="CH964" s="13"/>
      <c r="CI964" s="13"/>
      <c r="CJ964" s="13"/>
      <c r="CK964" s="13"/>
      <c r="CL964" s="13"/>
      <c r="CM964" s="13"/>
      <c r="CN964" s="13"/>
      <c r="CO964" s="13"/>
      <c r="CP964" s="13"/>
      <c r="CQ964" s="13"/>
      <c r="CR964" s="13"/>
      <c r="CS964" s="13"/>
      <c r="CT964" s="13"/>
      <c r="CU964" s="13"/>
      <c r="CV964" s="13"/>
      <c r="CW964" s="13"/>
      <c r="CX964" s="13"/>
      <c r="CY964" s="13"/>
      <c r="CZ964" s="13"/>
      <c r="DA964" s="13"/>
      <c r="DB964" s="13"/>
    </row>
    <row r="965">
      <c r="A965" s="13"/>
      <c r="B965" s="13"/>
    </row>
    <row r="966">
      <c r="A966" s="13"/>
      <c r="B966" s="13"/>
    </row>
    <row r="967">
      <c r="A967" s="13"/>
      <c r="B967" s="13"/>
    </row>
    <row r="968">
      <c r="A968" s="13"/>
      <c r="B968" s="13"/>
    </row>
    <row r="969">
      <c r="A969" s="13"/>
      <c r="B969" s="13"/>
    </row>
    <row r="970">
      <c r="A970" s="13"/>
      <c r="B970" s="13"/>
    </row>
    <row r="971">
      <c r="A971" s="13"/>
      <c r="B971" s="13"/>
    </row>
    <row r="972">
      <c r="A972" s="13"/>
      <c r="B972" s="13"/>
    </row>
    <row r="973">
      <c r="A973" s="13"/>
      <c r="B973" s="13"/>
    </row>
    <row r="974">
      <c r="A974" s="13"/>
      <c r="B974" s="13"/>
    </row>
    <row r="975">
      <c r="A975" s="13"/>
      <c r="B975" s="13"/>
    </row>
    <row r="976">
      <c r="A976" s="13"/>
      <c r="B976" s="13"/>
    </row>
    <row r="977">
      <c r="A977" s="13"/>
      <c r="B977" s="13"/>
    </row>
    <row r="978">
      <c r="A978" s="13"/>
      <c r="B978" s="13"/>
    </row>
    <row r="979">
      <c r="A979" s="13"/>
      <c r="B979" s="13"/>
    </row>
    <row r="980">
      <c r="A980" s="13"/>
      <c r="B980" s="13"/>
    </row>
    <row r="981">
      <c r="A981" s="13"/>
      <c r="B981" s="13"/>
    </row>
    <row r="982">
      <c r="A982" s="13"/>
      <c r="B982" s="13"/>
    </row>
    <row r="983">
      <c r="A983" s="13"/>
      <c r="B983" s="13"/>
    </row>
    <row r="984">
      <c r="A984" s="13"/>
      <c r="B984" s="13"/>
    </row>
    <row r="985">
      <c r="A985" s="13"/>
      <c r="B985" s="13"/>
    </row>
    <row r="986">
      <c r="A986" s="13"/>
      <c r="B986" s="13"/>
    </row>
  </sheetData>
  <mergeCells count="27">
    <mergeCell ref="A2:B2"/>
    <mergeCell ref="A4:A5"/>
    <mergeCell ref="B4:B5"/>
    <mergeCell ref="C4:F4"/>
    <mergeCell ref="G4:J4"/>
    <mergeCell ref="K4:O4"/>
    <mergeCell ref="P4:S4"/>
    <mergeCell ref="T4:W4"/>
    <mergeCell ref="X4:AA4"/>
    <mergeCell ref="AB4:AF4"/>
    <mergeCell ref="AG4:AJ4"/>
    <mergeCell ref="AK4:AN4"/>
    <mergeCell ref="AO4:AS4"/>
    <mergeCell ref="AT4:AW4"/>
    <mergeCell ref="CB4:CF4"/>
    <mergeCell ref="CG4:CJ4"/>
    <mergeCell ref="CK4:CN4"/>
    <mergeCell ref="CO4:CS4"/>
    <mergeCell ref="CT4:CW4"/>
    <mergeCell ref="CX4:DB4"/>
    <mergeCell ref="AX4:BA4"/>
    <mergeCell ref="BB4:BF4"/>
    <mergeCell ref="BG4:BJ4"/>
    <mergeCell ref="BK4:BN4"/>
    <mergeCell ref="BO4:BS4"/>
    <mergeCell ref="BT4:BW4"/>
    <mergeCell ref="BX4:CA4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Right="0"/>
    <pageSetUpPr fitToPage="1"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75" outlineLevelRow="1"/>
  <cols>
    <col customWidth="1" min="1" max="1" width="22.0"/>
  </cols>
  <sheetData>
    <row r="1" outlineLevel="1">
      <c r="A1" s="1"/>
      <c r="B1" s="1"/>
      <c r="C1" s="1"/>
      <c r="D1" s="3"/>
      <c r="E1" s="2"/>
      <c r="F1" s="2"/>
      <c r="G1" s="1"/>
      <c r="H1" s="3"/>
      <c r="I1" s="2"/>
      <c r="J1" s="2"/>
      <c r="K1" s="1"/>
      <c r="L1" s="1"/>
      <c r="M1" s="3"/>
      <c r="N1" s="2"/>
      <c r="O1" s="2"/>
      <c r="P1" s="1"/>
      <c r="Q1" s="3"/>
      <c r="R1" s="2"/>
      <c r="S1" s="2"/>
      <c r="T1" s="1"/>
      <c r="U1" s="3"/>
      <c r="V1" s="2"/>
      <c r="W1" s="2"/>
      <c r="X1" s="1"/>
      <c r="Y1" s="1"/>
      <c r="Z1" s="3"/>
      <c r="AA1" s="2"/>
      <c r="AB1" s="2"/>
      <c r="AC1" s="1"/>
      <c r="AD1" s="3"/>
      <c r="AE1" s="2"/>
      <c r="AF1" s="2"/>
      <c r="AG1" s="1"/>
      <c r="AH1" s="1"/>
    </row>
    <row r="2" outlineLevel="1">
      <c r="A2" s="4" t="s">
        <v>0</v>
      </c>
      <c r="C2" s="6" t="s">
        <v>1</v>
      </c>
      <c r="D2" s="7" t="s">
        <v>2</v>
      </c>
      <c r="E2" s="8" t="s">
        <v>3</v>
      </c>
      <c r="F2" s="9" t="s">
        <v>4</v>
      </c>
      <c r="G2" s="10" t="s">
        <v>5</v>
      </c>
      <c r="H2" s="11" t="s">
        <v>6</v>
      </c>
      <c r="I2" s="5"/>
      <c r="J2" s="5"/>
      <c r="K2" s="6" t="s">
        <v>1</v>
      </c>
      <c r="L2" s="7" t="s">
        <v>2</v>
      </c>
      <c r="M2" s="8" t="s">
        <v>3</v>
      </c>
      <c r="N2" s="9" t="s">
        <v>4</v>
      </c>
      <c r="O2" s="10" t="s">
        <v>5</v>
      </c>
      <c r="P2" s="11" t="s">
        <v>6</v>
      </c>
      <c r="Q2" s="12"/>
      <c r="R2" s="5"/>
      <c r="S2" s="6" t="s">
        <v>1</v>
      </c>
      <c r="T2" s="7" t="s">
        <v>2</v>
      </c>
      <c r="U2" s="8" t="s">
        <v>3</v>
      </c>
      <c r="V2" s="9" t="s">
        <v>4</v>
      </c>
      <c r="W2" s="10" t="s">
        <v>5</v>
      </c>
      <c r="X2" s="11" t="s">
        <v>6</v>
      </c>
      <c r="Y2" s="13"/>
      <c r="Z2" s="12"/>
      <c r="AA2" s="6" t="s">
        <v>1</v>
      </c>
      <c r="AB2" s="7" t="s">
        <v>2</v>
      </c>
      <c r="AC2" s="8" t="s">
        <v>3</v>
      </c>
      <c r="AD2" s="9" t="s">
        <v>4</v>
      </c>
      <c r="AE2" s="10" t="s">
        <v>5</v>
      </c>
      <c r="AF2" s="11" t="s">
        <v>6</v>
      </c>
      <c r="AG2" s="13"/>
      <c r="AH2" s="13"/>
    </row>
    <row r="3" outlineLevel="1">
      <c r="A3" s="1"/>
      <c r="B3" s="1"/>
      <c r="C3" s="2"/>
      <c r="D3" s="3"/>
      <c r="E3" s="2"/>
      <c r="F3" s="2"/>
      <c r="G3" s="2"/>
      <c r="H3" s="3"/>
      <c r="I3" s="2"/>
      <c r="J3" s="2"/>
      <c r="K3" s="2"/>
      <c r="L3" s="2"/>
      <c r="M3" s="3"/>
      <c r="N3" s="2"/>
      <c r="O3" s="2"/>
      <c r="P3" s="2"/>
      <c r="Q3" s="3"/>
      <c r="R3" s="2"/>
      <c r="S3" s="2"/>
      <c r="T3" s="2"/>
      <c r="U3" s="3"/>
      <c r="V3" s="2"/>
      <c r="W3" s="2"/>
      <c r="X3" s="2"/>
      <c r="Y3" s="2"/>
      <c r="Z3" s="3"/>
      <c r="AA3" s="2"/>
      <c r="AB3" s="2"/>
      <c r="AC3" s="2"/>
      <c r="AD3" s="3"/>
      <c r="AE3" s="2"/>
      <c r="AF3" s="2"/>
      <c r="AG3" s="2"/>
      <c r="AH3" s="2"/>
    </row>
    <row r="4" outlineLevel="1">
      <c r="A4" s="14" t="s">
        <v>7</v>
      </c>
      <c r="B4" s="15" t="s">
        <v>8</v>
      </c>
      <c r="C4" s="51"/>
      <c r="D4" s="16">
        <v>44348.0</v>
      </c>
      <c r="E4" s="17"/>
      <c r="F4" s="17"/>
      <c r="G4" s="18"/>
      <c r="H4" s="16">
        <v>44378.0</v>
      </c>
      <c r="I4" s="17"/>
      <c r="J4" s="17"/>
      <c r="K4" s="17"/>
      <c r="L4" s="18"/>
      <c r="M4" s="36" t="s">
        <v>134</v>
      </c>
      <c r="N4" s="17"/>
      <c r="O4" s="17"/>
      <c r="P4" s="18"/>
      <c r="Q4" s="16">
        <v>44440.0</v>
      </c>
      <c r="R4" s="17"/>
      <c r="S4" s="17"/>
      <c r="T4" s="18"/>
      <c r="U4" s="16">
        <v>44470.0</v>
      </c>
      <c r="V4" s="17"/>
      <c r="W4" s="17"/>
      <c r="X4" s="17"/>
      <c r="Y4" s="18"/>
      <c r="Z4" s="16">
        <v>44501.0</v>
      </c>
      <c r="AA4" s="17"/>
      <c r="AB4" s="17"/>
      <c r="AC4" s="18"/>
      <c r="AD4" s="16">
        <v>44531.0</v>
      </c>
      <c r="AE4" s="17"/>
      <c r="AF4" s="17"/>
      <c r="AG4" s="17"/>
      <c r="AH4" s="18"/>
    </row>
    <row r="5" outlineLevel="1">
      <c r="B5" s="20"/>
      <c r="C5" s="22" t="s">
        <v>124</v>
      </c>
      <c r="D5" s="14" t="s">
        <v>125</v>
      </c>
      <c r="E5" s="21" t="s">
        <v>126</v>
      </c>
      <c r="F5" s="21" t="s">
        <v>127</v>
      </c>
      <c r="G5" s="22" t="s">
        <v>128</v>
      </c>
      <c r="H5" s="14" t="s">
        <v>129</v>
      </c>
      <c r="I5" s="21" t="s">
        <v>130</v>
      </c>
      <c r="J5" s="21" t="s">
        <v>9</v>
      </c>
      <c r="K5" s="21" t="s">
        <v>10</v>
      </c>
      <c r="L5" s="22" t="s">
        <v>11</v>
      </c>
      <c r="M5" s="14" t="s">
        <v>12</v>
      </c>
      <c r="N5" s="21" t="s">
        <v>13</v>
      </c>
      <c r="O5" s="21" t="s">
        <v>14</v>
      </c>
      <c r="P5" s="22" t="s">
        <v>15</v>
      </c>
      <c r="Q5" s="14" t="s">
        <v>16</v>
      </c>
      <c r="R5" s="21" t="s">
        <v>17</v>
      </c>
      <c r="S5" s="21" t="s">
        <v>18</v>
      </c>
      <c r="T5" s="22" t="s">
        <v>19</v>
      </c>
      <c r="U5" s="14" t="s">
        <v>20</v>
      </c>
      <c r="V5" s="21" t="s">
        <v>21</v>
      </c>
      <c r="W5" s="21" t="s">
        <v>22</v>
      </c>
      <c r="X5" s="21" t="s">
        <v>23</v>
      </c>
      <c r="Y5" s="22" t="s">
        <v>24</v>
      </c>
      <c r="Z5" s="14" t="s">
        <v>25</v>
      </c>
      <c r="AA5" s="21" t="s">
        <v>26</v>
      </c>
      <c r="AB5" s="21" t="s">
        <v>27</v>
      </c>
      <c r="AC5" s="22" t="s">
        <v>28</v>
      </c>
      <c r="AD5" s="14" t="s">
        <v>29</v>
      </c>
      <c r="AE5" s="21" t="s">
        <v>30</v>
      </c>
      <c r="AF5" s="21" t="s">
        <v>31</v>
      </c>
      <c r="AG5" s="21" t="s">
        <v>32</v>
      </c>
      <c r="AH5" s="22" t="s">
        <v>33</v>
      </c>
    </row>
    <row r="6">
      <c r="A6" s="23" t="s">
        <v>34</v>
      </c>
      <c r="B6" s="23" t="s">
        <v>35</v>
      </c>
      <c r="C6" s="24" t="s">
        <v>36</v>
      </c>
      <c r="D6" s="24" t="s">
        <v>37</v>
      </c>
      <c r="E6" s="24" t="s">
        <v>38</v>
      </c>
      <c r="F6" s="24" t="s">
        <v>39</v>
      </c>
      <c r="G6" s="24" t="s">
        <v>40</v>
      </c>
      <c r="H6" s="24" t="s">
        <v>41</v>
      </c>
      <c r="I6" s="24" t="s">
        <v>42</v>
      </c>
      <c r="J6" s="24" t="s">
        <v>43</v>
      </c>
      <c r="K6" s="24" t="s">
        <v>44</v>
      </c>
      <c r="L6" s="24" t="s">
        <v>45</v>
      </c>
      <c r="M6" s="24" t="s">
        <v>46</v>
      </c>
      <c r="N6" s="24" t="s">
        <v>47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52"/>
      <c r="AA6" s="52"/>
      <c r="AB6" s="52"/>
      <c r="AC6" s="52"/>
      <c r="AD6" s="52"/>
      <c r="AE6" s="52"/>
      <c r="AF6" s="53"/>
      <c r="AG6" s="53"/>
      <c r="AH6" s="53"/>
    </row>
    <row r="7">
      <c r="A7" s="26" t="s">
        <v>48</v>
      </c>
      <c r="B7" s="26">
        <f>sum(C7:N7)</f>
        <v>120</v>
      </c>
      <c r="C7" s="26">
        <v>10.0</v>
      </c>
      <c r="D7" s="26">
        <v>10.0</v>
      </c>
      <c r="E7" s="26">
        <v>10.0</v>
      </c>
      <c r="F7" s="26">
        <v>10.0</v>
      </c>
      <c r="G7" s="26">
        <v>10.0</v>
      </c>
      <c r="H7" s="26">
        <v>10.0</v>
      </c>
      <c r="I7" s="26">
        <v>10.0</v>
      </c>
      <c r="J7" s="26">
        <v>10.0</v>
      </c>
      <c r="K7" s="26">
        <v>10.0</v>
      </c>
      <c r="L7" s="26">
        <v>10.0</v>
      </c>
      <c r="M7" s="26">
        <v>10.0</v>
      </c>
      <c r="N7" s="26">
        <v>10.0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54"/>
      <c r="AA7" s="54"/>
      <c r="AB7" s="54"/>
      <c r="AC7" s="54"/>
      <c r="AD7" s="54"/>
      <c r="AE7" s="54"/>
      <c r="AF7" s="54"/>
      <c r="AG7" s="54"/>
      <c r="AH7" s="54"/>
    </row>
    <row r="8">
      <c r="A8" s="23" t="s">
        <v>34</v>
      </c>
      <c r="B8" s="23" t="s">
        <v>35</v>
      </c>
      <c r="C8" s="27"/>
      <c r="D8" s="24" t="s">
        <v>36</v>
      </c>
      <c r="E8" s="24" t="s">
        <v>37</v>
      </c>
      <c r="F8" s="24" t="s">
        <v>38</v>
      </c>
      <c r="G8" s="24" t="s">
        <v>39</v>
      </c>
      <c r="H8" s="24" t="s">
        <v>40</v>
      </c>
      <c r="I8" s="24" t="s">
        <v>41</v>
      </c>
      <c r="J8" s="24" t="s">
        <v>42</v>
      </c>
      <c r="K8" s="24" t="s">
        <v>43</v>
      </c>
      <c r="L8" s="24" t="s">
        <v>44</v>
      </c>
      <c r="M8" s="24" t="s">
        <v>45</v>
      </c>
      <c r="N8" s="24" t="s">
        <v>46</v>
      </c>
      <c r="O8" s="24" t="s">
        <v>47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13"/>
      <c r="AA8" s="13"/>
      <c r="AB8" s="13"/>
      <c r="AC8" s="13"/>
      <c r="AD8" s="13"/>
      <c r="AE8" s="13"/>
      <c r="AF8" s="13"/>
      <c r="AG8" s="13"/>
      <c r="AH8" s="13"/>
    </row>
    <row r="9">
      <c r="A9" s="26" t="s">
        <v>48</v>
      </c>
      <c r="B9" s="26">
        <f>sum(C9:N9)</f>
        <v>94</v>
      </c>
      <c r="C9" s="26"/>
      <c r="D9" s="26">
        <v>8.0</v>
      </c>
      <c r="E9" s="26">
        <v>10.0</v>
      </c>
      <c r="F9" s="26">
        <v>5.0</v>
      </c>
      <c r="G9" s="26">
        <v>4.0</v>
      </c>
      <c r="H9" s="26">
        <v>10.0</v>
      </c>
      <c r="I9" s="26">
        <v>10.0</v>
      </c>
      <c r="J9" s="26">
        <v>10.0</v>
      </c>
      <c r="K9" s="26">
        <v>12.0</v>
      </c>
      <c r="L9" s="26">
        <v>7.0</v>
      </c>
      <c r="M9" s="26">
        <v>8.0</v>
      </c>
      <c r="N9" s="26">
        <v>10.0</v>
      </c>
      <c r="O9" s="26">
        <v>12.0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54"/>
      <c r="AA9" s="54"/>
      <c r="AB9" s="54"/>
      <c r="AC9" s="54"/>
      <c r="AD9" s="54"/>
      <c r="AE9" s="54"/>
      <c r="AF9" s="54"/>
      <c r="AG9" s="54"/>
      <c r="AH9" s="54"/>
    </row>
    <row r="10">
      <c r="A10" s="23" t="s">
        <v>34</v>
      </c>
      <c r="B10" s="23" t="s">
        <v>35</v>
      </c>
      <c r="C10" s="27"/>
      <c r="D10" s="28"/>
      <c r="E10" s="28"/>
      <c r="F10" s="28"/>
      <c r="G10" s="28"/>
      <c r="H10" s="24" t="s">
        <v>36</v>
      </c>
      <c r="I10" s="24" t="s">
        <v>37</v>
      </c>
      <c r="J10" s="24" t="s">
        <v>38</v>
      </c>
      <c r="K10" s="24" t="s">
        <v>39</v>
      </c>
      <c r="L10" s="24" t="s">
        <v>40</v>
      </c>
      <c r="M10" s="24" t="s">
        <v>41</v>
      </c>
      <c r="N10" s="24" t="s">
        <v>42</v>
      </c>
      <c r="O10" s="24" t="s">
        <v>43</v>
      </c>
      <c r="P10" s="24" t="s">
        <v>44</v>
      </c>
      <c r="Q10" s="24" t="s">
        <v>45</v>
      </c>
      <c r="R10" s="24" t="s">
        <v>46</v>
      </c>
      <c r="S10" s="24" t="s">
        <v>47</v>
      </c>
      <c r="T10" s="27"/>
      <c r="U10" s="27"/>
      <c r="V10" s="27"/>
      <c r="W10" s="27"/>
      <c r="X10" s="27"/>
      <c r="Y10" s="27"/>
      <c r="Z10" s="13"/>
      <c r="AA10" s="13"/>
      <c r="AB10" s="13"/>
      <c r="AC10" s="13"/>
      <c r="AD10" s="13"/>
      <c r="AE10" s="13"/>
      <c r="AF10" s="13"/>
      <c r="AG10" s="13"/>
      <c r="AH10" s="13"/>
    </row>
    <row r="11">
      <c r="A11" s="26" t="s">
        <v>48</v>
      </c>
      <c r="B11" s="26">
        <f>sum(C11:N11)</f>
        <v>57</v>
      </c>
      <c r="C11" s="26"/>
      <c r="D11" s="26"/>
      <c r="E11" s="26"/>
      <c r="F11" s="26"/>
      <c r="G11" s="26"/>
      <c r="H11" s="26">
        <v>7.0</v>
      </c>
      <c r="I11" s="26">
        <v>9.0</v>
      </c>
      <c r="J11" s="26">
        <v>10.0</v>
      </c>
      <c r="K11" s="26">
        <v>10.0</v>
      </c>
      <c r="L11" s="26">
        <v>6.0</v>
      </c>
      <c r="M11" s="26">
        <v>5.0</v>
      </c>
      <c r="N11" s="26">
        <v>10.0</v>
      </c>
      <c r="O11" s="26">
        <v>9.0</v>
      </c>
      <c r="P11" s="26">
        <v>8.0</v>
      </c>
      <c r="Q11" s="26">
        <v>10.0</v>
      </c>
      <c r="R11" s="26">
        <v>11.0</v>
      </c>
      <c r="S11" s="26">
        <v>10.0</v>
      </c>
      <c r="T11" s="26"/>
      <c r="U11" s="26"/>
      <c r="V11" s="26"/>
      <c r="W11" s="26"/>
      <c r="X11" s="26"/>
      <c r="Y11" s="26"/>
      <c r="Z11" s="54"/>
      <c r="AA11" s="54"/>
      <c r="AB11" s="54"/>
      <c r="AC11" s="54"/>
      <c r="AD11" s="54"/>
      <c r="AE11" s="54"/>
      <c r="AF11" s="54"/>
      <c r="AG11" s="54"/>
      <c r="AH11" s="54"/>
    </row>
    <row r="12">
      <c r="A12" s="23"/>
      <c r="B12" s="23"/>
      <c r="C12" s="27"/>
      <c r="D12" s="27"/>
      <c r="E12" s="27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7"/>
      <c r="S12" s="27"/>
      <c r="T12" s="27"/>
      <c r="U12" s="27"/>
      <c r="V12" s="27"/>
      <c r="W12" s="27"/>
      <c r="X12" s="27"/>
      <c r="Y12" s="27"/>
      <c r="Z12" s="13"/>
      <c r="AA12" s="13"/>
      <c r="AB12" s="13"/>
      <c r="AC12" s="13"/>
      <c r="AD12" s="13"/>
      <c r="AE12" s="13"/>
      <c r="AF12" s="13"/>
      <c r="AG12" s="13"/>
      <c r="AH12" s="13"/>
    </row>
    <row r="13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54"/>
      <c r="AA13" s="54"/>
      <c r="AB13" s="54"/>
      <c r="AC13" s="54"/>
      <c r="AD13" s="54"/>
      <c r="AE13" s="54"/>
      <c r="AF13" s="54"/>
      <c r="AG13" s="54"/>
      <c r="AH13" s="54"/>
    </row>
    <row r="14">
      <c r="A14" s="23"/>
      <c r="B14" s="29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13"/>
      <c r="AA14" s="13"/>
      <c r="AB14" s="13"/>
      <c r="AC14" s="13"/>
      <c r="AD14" s="13"/>
      <c r="AE14" s="13"/>
      <c r="AF14" s="13"/>
      <c r="AG14" s="13"/>
      <c r="AH14" s="13"/>
    </row>
    <row r="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54"/>
      <c r="AA15" s="54"/>
      <c r="AB15" s="54"/>
      <c r="AC15" s="54"/>
      <c r="AD15" s="54"/>
      <c r="AE15" s="54"/>
      <c r="AF15" s="54"/>
      <c r="AG15" s="54"/>
      <c r="AH15" s="54"/>
    </row>
    <row r="16">
      <c r="A16" s="23"/>
      <c r="B16" s="29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13"/>
      <c r="AA16" s="13"/>
      <c r="AB16" s="13"/>
      <c r="AC16" s="13"/>
      <c r="AD16" s="13"/>
      <c r="AE16" s="13"/>
      <c r="AF16" s="13"/>
      <c r="AG16" s="13"/>
      <c r="AH16" s="13"/>
    </row>
    <row r="17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</row>
    <row r="18">
      <c r="A18" s="23"/>
      <c r="B18" s="2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</row>
    <row r="20">
      <c r="A20" s="23"/>
      <c r="B20" s="2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</row>
    <row r="22">
      <c r="A22" s="23"/>
      <c r="B22" s="2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</row>
    <row r="24">
      <c r="A24" s="55"/>
      <c r="B24" s="55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</row>
    <row r="26">
      <c r="A26" s="23"/>
      <c r="B26" s="2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</row>
    <row r="28">
      <c r="A28" s="23"/>
      <c r="B28" s="2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</row>
    <row r="30">
      <c r="A30" s="23"/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</row>
    <row r="32">
      <c r="A32" s="23"/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</row>
    <row r="34">
      <c r="A34" s="23"/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</row>
    <row r="36">
      <c r="A36" s="55"/>
      <c r="B36" s="5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</row>
    <row r="38">
      <c r="A38" s="23"/>
      <c r="B38" s="2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</row>
    <row r="40">
      <c r="A40" s="23"/>
      <c r="B40" s="2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</row>
    <row r="42">
      <c r="A42" s="23"/>
      <c r="B42" s="2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</row>
    <row r="4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</row>
    <row r="46">
      <c r="A46" s="23"/>
      <c r="B46" s="2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</row>
    <row r="48">
      <c r="A48" s="55"/>
      <c r="B48" s="55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</row>
    <row r="50">
      <c r="A50" s="23"/>
      <c r="B50" s="2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</row>
    <row r="52">
      <c r="A52" s="23"/>
      <c r="B52" s="2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</row>
    <row r="54">
      <c r="A54" s="23"/>
      <c r="B54" s="2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</row>
    <row r="5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</row>
    <row r="56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</row>
    <row r="130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</row>
    <row r="13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</row>
    <row r="13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</row>
    <row r="13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</row>
    <row r="139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</row>
    <row r="140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</row>
    <row r="14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</row>
    <row r="14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</row>
    <row r="14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</row>
    <row r="14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</row>
    <row r="148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</row>
    <row r="150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</row>
    <row r="15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</row>
    <row r="15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</row>
    <row r="15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</row>
    <row r="15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</row>
    <row r="15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7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</row>
    <row r="15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</row>
    <row r="159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</row>
    <row r="160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</row>
    <row r="16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</row>
    <row r="16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</row>
    <row r="16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</row>
    <row r="16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</row>
    <row r="16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</row>
    <row r="166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</row>
    <row r="167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</row>
    <row r="168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</row>
    <row r="169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</row>
    <row r="170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</row>
    <row r="17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</row>
    <row r="17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</row>
    <row r="17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</row>
    <row r="17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</row>
    <row r="1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</row>
    <row r="176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</row>
    <row r="177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</row>
    <row r="178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</row>
    <row r="179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</row>
    <row r="180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</row>
    <row r="18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</row>
    <row r="187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</row>
    <row r="188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</row>
    <row r="189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</row>
    <row r="190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</row>
    <row r="19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</row>
    <row r="19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</row>
    <row r="19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</row>
    <row r="19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</row>
    <row r="19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</row>
    <row r="196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</row>
    <row r="197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</row>
    <row r="198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</row>
    <row r="199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</row>
    <row r="200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</row>
    <row r="20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</row>
    <row r="20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</row>
    <row r="20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</row>
    <row r="206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</row>
    <row r="207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</row>
    <row r="208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</row>
    <row r="209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</row>
    <row r="210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</row>
    <row r="21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</row>
    <row r="21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</row>
    <row r="213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</row>
    <row r="214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</row>
    <row r="2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</row>
    <row r="216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</row>
    <row r="217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</row>
    <row r="218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</row>
    <row r="219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</row>
    <row r="220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</row>
    <row r="22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</row>
    <row r="22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</row>
    <row r="223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</row>
    <row r="224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</row>
    <row r="2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</row>
    <row r="226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</row>
    <row r="227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</row>
    <row r="228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</row>
    <row r="229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</row>
    <row r="230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</row>
    <row r="23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</row>
    <row r="23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</row>
    <row r="23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</row>
    <row r="234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</row>
    <row r="2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</row>
    <row r="236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</row>
    <row r="237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</row>
    <row r="238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</row>
    <row r="239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</row>
    <row r="240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</row>
    <row r="24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</row>
    <row r="24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</row>
    <row r="243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</row>
    <row r="24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</row>
    <row r="24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</row>
    <row r="246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</row>
    <row r="247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</row>
    <row r="248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</row>
    <row r="249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</row>
    <row r="250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</row>
    <row r="25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</row>
    <row r="25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</row>
    <row r="253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</row>
    <row r="25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</row>
    <row r="25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</row>
    <row r="256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</row>
    <row r="257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</row>
    <row r="258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</row>
    <row r="259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</row>
    <row r="260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</row>
    <row r="26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</row>
    <row r="26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</row>
    <row r="26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</row>
    <row r="26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</row>
    <row r="26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</row>
    <row r="266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</row>
    <row r="267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</row>
    <row r="268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</row>
    <row r="269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</row>
    <row r="270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</row>
    <row r="27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</row>
    <row r="27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</row>
    <row r="27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</row>
    <row r="27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</row>
    <row r="2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</row>
    <row r="276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</row>
    <row r="277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</row>
    <row r="278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</row>
    <row r="279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</row>
    <row r="280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</row>
    <row r="28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</row>
    <row r="28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</row>
    <row r="283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</row>
    <row r="28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</row>
    <row r="28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</row>
    <row r="286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</row>
    <row r="287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</row>
    <row r="288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</row>
    <row r="289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</row>
    <row r="290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</row>
    <row r="29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</row>
    <row r="29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</row>
    <row r="293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</row>
    <row r="29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</row>
    <row r="29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</row>
    <row r="296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</row>
    <row r="297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</row>
    <row r="298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</row>
    <row r="299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</row>
    <row r="300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</row>
    <row r="30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</row>
    <row r="30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</row>
    <row r="303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</row>
    <row r="30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</row>
    <row r="30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</row>
    <row r="306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</row>
    <row r="307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</row>
    <row r="308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</row>
    <row r="309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</row>
    <row r="310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</row>
    <row r="31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</row>
    <row r="31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</row>
    <row r="313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</row>
    <row r="31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</row>
    <row r="3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</row>
    <row r="316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</row>
    <row r="317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</row>
    <row r="318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</row>
    <row r="319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</row>
    <row r="320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</row>
    <row r="32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</row>
    <row r="32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</row>
    <row r="323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</row>
    <row r="32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</row>
    <row r="3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</row>
    <row r="326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</row>
    <row r="327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</row>
    <row r="328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</row>
    <row r="329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</row>
    <row r="330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</row>
    <row r="33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</row>
    <row r="33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</row>
    <row r="333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</row>
    <row r="334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</row>
    <row r="33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</row>
    <row r="336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</row>
    <row r="337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</row>
    <row r="338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</row>
    <row r="339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</row>
    <row r="340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</row>
    <row r="34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</row>
    <row r="34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</row>
    <row r="343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</row>
    <row r="344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</row>
    <row r="34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</row>
    <row r="346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</row>
    <row r="347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</row>
    <row r="348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</row>
    <row r="349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</row>
    <row r="350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</row>
    <row r="35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</row>
    <row r="35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</row>
    <row r="353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</row>
    <row r="354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</row>
    <row r="35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</row>
    <row r="356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</row>
    <row r="357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</row>
    <row r="358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</row>
    <row r="359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</row>
    <row r="360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</row>
    <row r="36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</row>
    <row r="36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</row>
    <row r="363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</row>
    <row r="36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</row>
    <row r="36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</row>
    <row r="366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</row>
    <row r="367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</row>
    <row r="368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</row>
    <row r="369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</row>
    <row r="370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</row>
    <row r="37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</row>
    <row r="37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</row>
    <row r="373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</row>
    <row r="374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</row>
    <row r="3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</row>
    <row r="376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</row>
    <row r="377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</row>
    <row r="378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</row>
    <row r="379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</row>
    <row r="380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</row>
    <row r="38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</row>
    <row r="38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</row>
    <row r="383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</row>
    <row r="384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</row>
    <row r="38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</row>
    <row r="386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</row>
    <row r="387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</row>
    <row r="388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</row>
    <row r="389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</row>
    <row r="390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</row>
    <row r="39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</row>
    <row r="39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</row>
    <row r="393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</row>
    <row r="394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</row>
    <row r="39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</row>
    <row r="396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</row>
    <row r="397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</row>
    <row r="398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</row>
    <row r="399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</row>
    <row r="400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</row>
    <row r="40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</row>
    <row r="40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</row>
    <row r="403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</row>
    <row r="404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</row>
    <row r="40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</row>
    <row r="406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</row>
    <row r="407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</row>
    <row r="408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</row>
    <row r="409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</row>
    <row r="410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</row>
    <row r="41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</row>
    <row r="41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</row>
    <row r="413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</row>
    <row r="414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</row>
    <row r="4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</row>
    <row r="416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</row>
    <row r="417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</row>
    <row r="418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</row>
    <row r="419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</row>
    <row r="420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</row>
    <row r="42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</row>
    <row r="42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</row>
    <row r="423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</row>
    <row r="424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</row>
    <row r="4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</row>
    <row r="426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</row>
    <row r="427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</row>
    <row r="428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</row>
    <row r="429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</row>
    <row r="430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</row>
    <row r="43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</row>
    <row r="43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</row>
    <row r="433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</row>
    <row r="43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</row>
    <row r="43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</row>
    <row r="436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</row>
    <row r="437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</row>
    <row r="438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</row>
    <row r="439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</row>
    <row r="440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</row>
    <row r="44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</row>
    <row r="44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</row>
    <row r="443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</row>
    <row r="444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</row>
    <row r="44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</row>
    <row r="446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</row>
    <row r="447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</row>
    <row r="448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</row>
    <row r="449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</row>
    <row r="450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</row>
    <row r="45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</row>
    <row r="45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</row>
    <row r="453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</row>
    <row r="454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</row>
    <row r="45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</row>
    <row r="456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</row>
    <row r="457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</row>
    <row r="458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</row>
    <row r="459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</row>
    <row r="460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</row>
    <row r="46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</row>
    <row r="46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</row>
    <row r="463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</row>
    <row r="464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</row>
    <row r="46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</row>
    <row r="466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</row>
    <row r="467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</row>
    <row r="468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</row>
    <row r="469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</row>
    <row r="470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</row>
    <row r="47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</row>
    <row r="47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</row>
    <row r="473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</row>
    <row r="474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</row>
    <row r="4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</row>
    <row r="476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</row>
    <row r="477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</row>
    <row r="478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</row>
    <row r="479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</row>
    <row r="480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</row>
    <row r="48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</row>
    <row r="48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</row>
    <row r="483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</row>
    <row r="484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</row>
    <row r="48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</row>
    <row r="486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</row>
    <row r="487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</row>
    <row r="488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</row>
    <row r="489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</row>
    <row r="490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</row>
    <row r="49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</row>
    <row r="49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</row>
    <row r="493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</row>
    <row r="494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</row>
    <row r="49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</row>
    <row r="496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</row>
    <row r="497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</row>
    <row r="498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</row>
    <row r="499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</row>
    <row r="500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</row>
    <row r="50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</row>
    <row r="50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</row>
    <row r="503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</row>
    <row r="504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</row>
    <row r="50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</row>
    <row r="506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</row>
    <row r="507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</row>
    <row r="508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</row>
    <row r="509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</row>
    <row r="510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</row>
    <row r="51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</row>
    <row r="51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</row>
    <row r="513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</row>
    <row r="514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</row>
    <row r="5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</row>
    <row r="516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</row>
    <row r="517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</row>
    <row r="518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</row>
    <row r="519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</row>
    <row r="520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</row>
    <row r="52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</row>
    <row r="52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</row>
    <row r="523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</row>
    <row r="524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</row>
    <row r="5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</row>
    <row r="526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</row>
    <row r="527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</row>
    <row r="528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</row>
    <row r="529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</row>
    <row r="530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</row>
    <row r="53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</row>
    <row r="53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</row>
    <row r="533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</row>
    <row r="534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</row>
    <row r="53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</row>
    <row r="536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</row>
    <row r="537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</row>
    <row r="538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</row>
    <row r="539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</row>
    <row r="540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</row>
    <row r="54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</row>
    <row r="54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</row>
    <row r="543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</row>
    <row r="544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</row>
    <row r="54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</row>
    <row r="546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</row>
    <row r="547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</row>
    <row r="548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</row>
    <row r="549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</row>
    <row r="550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</row>
    <row r="55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</row>
    <row r="55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</row>
    <row r="553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</row>
    <row r="554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</row>
    <row r="55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</row>
    <row r="556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</row>
    <row r="557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</row>
    <row r="558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</row>
    <row r="559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</row>
    <row r="560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</row>
    <row r="56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</row>
    <row r="56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</row>
    <row r="563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</row>
    <row r="564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</row>
    <row r="56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</row>
    <row r="566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</row>
    <row r="567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</row>
    <row r="568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</row>
    <row r="569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</row>
    <row r="570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</row>
    <row r="57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</row>
    <row r="57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</row>
    <row r="573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</row>
    <row r="574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</row>
    <row r="5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</row>
    <row r="576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</row>
    <row r="577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</row>
    <row r="578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</row>
    <row r="579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</row>
    <row r="580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</row>
    <row r="58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</row>
    <row r="58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</row>
    <row r="583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</row>
    <row r="584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</row>
    <row r="58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</row>
    <row r="586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</row>
    <row r="587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</row>
    <row r="588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</row>
    <row r="589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</row>
    <row r="590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</row>
    <row r="59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</row>
    <row r="59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</row>
    <row r="593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</row>
    <row r="594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</row>
    <row r="59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</row>
    <row r="596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</row>
    <row r="597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</row>
    <row r="598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</row>
    <row r="599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</row>
    <row r="600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</row>
    <row r="60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</row>
    <row r="60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</row>
    <row r="603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</row>
    <row r="604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</row>
    <row r="60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</row>
    <row r="606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</row>
    <row r="607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</row>
    <row r="608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</row>
    <row r="609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</row>
    <row r="610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</row>
    <row r="61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</row>
    <row r="61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</row>
    <row r="613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</row>
    <row r="614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</row>
    <row r="6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</row>
    <row r="616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</row>
    <row r="617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</row>
    <row r="618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</row>
    <row r="619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</row>
    <row r="620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</row>
    <row r="62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</row>
    <row r="62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</row>
    <row r="623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</row>
    <row r="624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</row>
    <row r="6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</row>
    <row r="626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</row>
    <row r="627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</row>
    <row r="628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</row>
    <row r="629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</row>
    <row r="630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</row>
    <row r="63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</row>
    <row r="63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</row>
    <row r="633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</row>
    <row r="634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</row>
    <row r="63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</row>
    <row r="636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</row>
    <row r="637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</row>
    <row r="638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</row>
    <row r="639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</row>
    <row r="640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</row>
    <row r="64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</row>
    <row r="64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</row>
    <row r="643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</row>
    <row r="644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</row>
    <row r="64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</row>
    <row r="646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</row>
    <row r="647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</row>
    <row r="648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</row>
    <row r="649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</row>
    <row r="650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</row>
    <row r="65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</row>
    <row r="65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</row>
    <row r="653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</row>
    <row r="654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</row>
    <row r="65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</row>
    <row r="656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</row>
    <row r="657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</row>
    <row r="658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</row>
    <row r="659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</row>
    <row r="660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</row>
    <row r="66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</row>
    <row r="66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</row>
    <row r="663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</row>
    <row r="664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</row>
    <row r="66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</row>
    <row r="666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</row>
    <row r="667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</row>
    <row r="668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</row>
    <row r="669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</row>
    <row r="670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</row>
    <row r="67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</row>
    <row r="67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</row>
    <row r="673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</row>
    <row r="674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</row>
    <row r="6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</row>
    <row r="676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</row>
    <row r="677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</row>
    <row r="678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</row>
    <row r="679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</row>
    <row r="680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</row>
    <row r="68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</row>
    <row r="68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</row>
    <row r="683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</row>
    <row r="684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</row>
    <row r="68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</row>
    <row r="686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</row>
    <row r="687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</row>
    <row r="688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</row>
    <row r="689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</row>
    <row r="690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</row>
    <row r="69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</row>
    <row r="69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</row>
    <row r="693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</row>
    <row r="694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</row>
    <row r="69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</row>
    <row r="696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</row>
    <row r="697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</row>
    <row r="698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</row>
    <row r="699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</row>
    <row r="700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</row>
    <row r="70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</row>
    <row r="70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</row>
    <row r="703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</row>
    <row r="704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</row>
    <row r="70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</row>
    <row r="706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</row>
    <row r="707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</row>
    <row r="708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</row>
    <row r="709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</row>
    <row r="710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</row>
    <row r="71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</row>
    <row r="71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</row>
    <row r="713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</row>
    <row r="714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</row>
    <row r="7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</row>
    <row r="716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</row>
    <row r="717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</row>
    <row r="718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</row>
    <row r="719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</row>
    <row r="720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</row>
    <row r="72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</row>
    <row r="72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</row>
    <row r="723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</row>
    <row r="724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</row>
    <row r="7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</row>
    <row r="726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</row>
    <row r="727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</row>
    <row r="728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</row>
    <row r="729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</row>
    <row r="730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</row>
    <row r="73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</row>
    <row r="73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</row>
    <row r="733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</row>
    <row r="734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</row>
    <row r="73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</row>
    <row r="736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</row>
    <row r="737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</row>
    <row r="738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</row>
    <row r="739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</row>
    <row r="740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</row>
    <row r="74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</row>
    <row r="74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</row>
    <row r="743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</row>
    <row r="744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</row>
    <row r="74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</row>
    <row r="746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</row>
    <row r="747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</row>
    <row r="748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</row>
    <row r="749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</row>
    <row r="750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</row>
    <row r="75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</row>
    <row r="75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</row>
    <row r="753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</row>
    <row r="754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</row>
    <row r="75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</row>
    <row r="756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</row>
    <row r="757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</row>
    <row r="758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</row>
    <row r="759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</row>
    <row r="760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</row>
    <row r="76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</row>
    <row r="76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</row>
    <row r="763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</row>
    <row r="764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</row>
    <row r="76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</row>
    <row r="766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</row>
    <row r="767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</row>
    <row r="768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</row>
    <row r="769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</row>
    <row r="770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</row>
    <row r="77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</row>
    <row r="77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</row>
    <row r="773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</row>
    <row r="774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</row>
    <row r="77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</row>
    <row r="776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</row>
    <row r="777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</row>
    <row r="778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</row>
    <row r="779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</row>
    <row r="780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</row>
    <row r="78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</row>
    <row r="78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</row>
    <row r="783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</row>
    <row r="784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</row>
    <row r="78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</row>
    <row r="786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</row>
    <row r="787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</row>
    <row r="788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</row>
    <row r="789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</row>
    <row r="790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</row>
    <row r="79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</row>
    <row r="79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</row>
    <row r="793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</row>
    <row r="794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</row>
    <row r="79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</row>
    <row r="796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</row>
    <row r="797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</row>
    <row r="798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</row>
    <row r="799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</row>
    <row r="800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</row>
    <row r="80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</row>
    <row r="80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</row>
    <row r="803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</row>
    <row r="804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</row>
    <row r="80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</row>
    <row r="806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</row>
    <row r="807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</row>
    <row r="808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</row>
    <row r="809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</row>
    <row r="810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</row>
    <row r="81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</row>
    <row r="81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</row>
    <row r="813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</row>
    <row r="814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</row>
    <row r="8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</row>
    <row r="816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</row>
    <row r="817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</row>
    <row r="818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</row>
    <row r="819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</row>
    <row r="820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</row>
    <row r="82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</row>
    <row r="82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</row>
    <row r="823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</row>
    <row r="824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</row>
    <row r="8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</row>
    <row r="826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</row>
    <row r="827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</row>
    <row r="828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</row>
    <row r="829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</row>
    <row r="830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</row>
    <row r="83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</row>
    <row r="83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</row>
    <row r="833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</row>
    <row r="834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</row>
    <row r="83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</row>
    <row r="836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</row>
    <row r="837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</row>
    <row r="838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</row>
    <row r="839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</row>
    <row r="840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</row>
    <row r="84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</row>
    <row r="84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</row>
    <row r="843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</row>
    <row r="844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</row>
    <row r="84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</row>
    <row r="846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</row>
    <row r="847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</row>
    <row r="848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</row>
    <row r="849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</row>
    <row r="850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</row>
    <row r="85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</row>
    <row r="85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</row>
    <row r="853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</row>
    <row r="854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</row>
    <row r="85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</row>
    <row r="856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</row>
    <row r="857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</row>
    <row r="858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</row>
    <row r="859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</row>
    <row r="860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</row>
    <row r="86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</row>
    <row r="86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</row>
    <row r="863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</row>
    <row r="864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</row>
    <row r="86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</row>
    <row r="866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</row>
    <row r="867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</row>
    <row r="868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</row>
    <row r="869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</row>
    <row r="870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</row>
    <row r="87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</row>
    <row r="87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</row>
    <row r="873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</row>
    <row r="874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</row>
    <row r="87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</row>
    <row r="876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</row>
    <row r="877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</row>
    <row r="878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</row>
    <row r="879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</row>
    <row r="880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</row>
    <row r="88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</row>
    <row r="88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</row>
    <row r="883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</row>
    <row r="884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</row>
    <row r="88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</row>
    <row r="886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</row>
    <row r="887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</row>
    <row r="888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</row>
    <row r="889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</row>
    <row r="890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</row>
    <row r="89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</row>
    <row r="89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</row>
    <row r="893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</row>
    <row r="894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</row>
    <row r="89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</row>
    <row r="896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</row>
    <row r="897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</row>
    <row r="898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</row>
    <row r="899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</row>
    <row r="900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</row>
    <row r="90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</row>
    <row r="90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</row>
    <row r="903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</row>
    <row r="904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</row>
    <row r="90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</row>
    <row r="906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</row>
    <row r="907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</row>
    <row r="908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</row>
    <row r="909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</row>
    <row r="910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</row>
    <row r="91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</row>
    <row r="91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</row>
    <row r="913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</row>
    <row r="914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</row>
    <row r="9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</row>
    <row r="916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</row>
    <row r="917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</row>
    <row r="918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</row>
    <row r="919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</row>
    <row r="920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</row>
    <row r="92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</row>
    <row r="92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</row>
    <row r="923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</row>
    <row r="924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</row>
    <row r="9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</row>
    <row r="926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</row>
    <row r="927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</row>
    <row r="928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</row>
    <row r="929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</row>
    <row r="930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</row>
    <row r="93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</row>
    <row r="93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</row>
    <row r="933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</row>
    <row r="934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</row>
    <row r="93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</row>
    <row r="936">
      <c r="A936" s="13"/>
      <c r="B936" s="13"/>
    </row>
    <row r="937">
      <c r="A937" s="13"/>
      <c r="B937" s="13"/>
    </row>
    <row r="938">
      <c r="A938" s="13"/>
      <c r="B938" s="13"/>
    </row>
    <row r="939">
      <c r="A939" s="13"/>
      <c r="B939" s="13"/>
    </row>
    <row r="940">
      <c r="A940" s="13"/>
      <c r="B940" s="13"/>
    </row>
    <row r="941">
      <c r="A941" s="13"/>
      <c r="B941" s="13"/>
    </row>
    <row r="942">
      <c r="A942" s="13"/>
      <c r="B942" s="13"/>
    </row>
    <row r="943">
      <c r="A943" s="13"/>
      <c r="B943" s="13"/>
    </row>
    <row r="944">
      <c r="A944" s="13"/>
      <c r="B944" s="13"/>
    </row>
    <row r="945">
      <c r="A945" s="13"/>
      <c r="B945" s="13"/>
    </row>
    <row r="946">
      <c r="A946" s="13"/>
      <c r="B946" s="13"/>
    </row>
    <row r="947">
      <c r="A947" s="13"/>
      <c r="B947" s="13"/>
    </row>
    <row r="948">
      <c r="A948" s="13"/>
      <c r="B948" s="13"/>
    </row>
    <row r="949">
      <c r="A949" s="13"/>
      <c r="B949" s="13"/>
    </row>
    <row r="950">
      <c r="A950" s="13"/>
      <c r="B950" s="13"/>
    </row>
    <row r="951">
      <c r="A951" s="13"/>
      <c r="B951" s="13"/>
    </row>
    <row r="952">
      <c r="A952" s="13"/>
      <c r="B952" s="13"/>
    </row>
    <row r="953">
      <c r="A953" s="13"/>
      <c r="B953" s="13"/>
    </row>
    <row r="954">
      <c r="A954" s="13"/>
      <c r="B954" s="13"/>
    </row>
    <row r="955">
      <c r="A955" s="13"/>
      <c r="B955" s="13"/>
    </row>
    <row r="956">
      <c r="A956" s="13"/>
      <c r="B956" s="13"/>
    </row>
    <row r="957">
      <c r="A957" s="13"/>
      <c r="B957" s="13"/>
    </row>
    <row r="958">
      <c r="A958" s="13"/>
      <c r="B958" s="13"/>
    </row>
    <row r="959">
      <c r="A959" s="13"/>
      <c r="B959" s="13"/>
    </row>
    <row r="960">
      <c r="A960" s="13"/>
      <c r="B960" s="13"/>
    </row>
    <row r="961">
      <c r="A961" s="13"/>
      <c r="B961" s="13"/>
    </row>
    <row r="962">
      <c r="A962" s="13"/>
      <c r="B962" s="13"/>
    </row>
    <row r="963">
      <c r="A963" s="13"/>
      <c r="B963" s="13"/>
    </row>
    <row r="964">
      <c r="A964" s="13"/>
      <c r="B964" s="13"/>
    </row>
    <row r="965">
      <c r="A965" s="13"/>
      <c r="B965" s="13"/>
    </row>
    <row r="966">
      <c r="A966" s="13"/>
      <c r="B966" s="13"/>
    </row>
    <row r="967">
      <c r="A967" s="13"/>
      <c r="B967" s="13"/>
    </row>
    <row r="968">
      <c r="A968" s="13"/>
      <c r="B968" s="13"/>
    </row>
    <row r="969">
      <c r="A969" s="13"/>
      <c r="B969" s="13"/>
    </row>
    <row r="970">
      <c r="A970" s="13"/>
      <c r="B970" s="13"/>
    </row>
    <row r="971">
      <c r="A971" s="13"/>
      <c r="B971" s="13"/>
    </row>
    <row r="972">
      <c r="A972" s="13"/>
      <c r="B972" s="13"/>
    </row>
    <row r="973">
      <c r="A973" s="13"/>
      <c r="B973" s="13"/>
    </row>
    <row r="974">
      <c r="A974" s="13"/>
      <c r="B974" s="13"/>
    </row>
    <row r="975">
      <c r="A975" s="13"/>
      <c r="B975" s="13"/>
    </row>
    <row r="976">
      <c r="A976" s="13"/>
      <c r="B976" s="13"/>
    </row>
    <row r="977">
      <c r="A977" s="13"/>
      <c r="B977" s="13"/>
    </row>
    <row r="978">
      <c r="A978" s="13"/>
      <c r="B978" s="13"/>
    </row>
    <row r="979">
      <c r="A979" s="13"/>
      <c r="B979" s="13"/>
    </row>
    <row r="980">
      <c r="A980" s="13"/>
      <c r="B980" s="13"/>
    </row>
    <row r="981">
      <c r="A981" s="13"/>
      <c r="B981" s="13"/>
    </row>
    <row r="982">
      <c r="A982" s="13"/>
      <c r="B982" s="13"/>
    </row>
    <row r="983">
      <c r="A983" s="13"/>
      <c r="B983" s="13"/>
    </row>
  </sheetData>
  <mergeCells count="10">
    <mergeCell ref="U4:Y4"/>
    <mergeCell ref="Z4:AC4"/>
    <mergeCell ref="AD4:AH4"/>
    <mergeCell ref="A2:B2"/>
    <mergeCell ref="A4:A5"/>
    <mergeCell ref="B4:B5"/>
    <mergeCell ref="D4:G4"/>
    <mergeCell ref="H4:L4"/>
    <mergeCell ref="M4:P4"/>
    <mergeCell ref="Q4:T4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14"/>
    <col customWidth="1" min="3" max="3" width="3.86"/>
    <col customWidth="1" min="4" max="4" width="7.86"/>
    <col customWidth="1" min="5" max="5" width="9.29"/>
    <col customWidth="1" min="7" max="7" width="4.0"/>
    <col customWidth="1" min="8" max="8" width="9.86"/>
    <col customWidth="1" min="9" max="9" width="14.43"/>
    <col customWidth="1" min="10" max="10" width="6.0"/>
    <col customWidth="1" min="11" max="11" width="8.57"/>
    <col customWidth="1" min="12" max="12" width="3.0"/>
    <col customWidth="1" min="13" max="13" width="14.14"/>
    <col customWidth="1" min="14" max="14" width="21.57"/>
    <col customWidth="1" min="15" max="15" width="11.29"/>
    <col customWidth="1" min="16" max="16" width="10.71"/>
    <col customWidth="1" min="17" max="17" width="4.14"/>
    <col customWidth="1" min="18" max="18" width="25.14"/>
    <col customWidth="1" min="19" max="19" width="10.14"/>
    <col customWidth="1" min="20" max="20" width="12.43"/>
    <col customWidth="1" min="21" max="21" width="12.14"/>
    <col customWidth="1" min="22" max="22" width="9.86"/>
    <col customWidth="1" min="23" max="23" width="5.71"/>
    <col customWidth="1" min="24" max="24" width="8.43"/>
    <col customWidth="1" min="25" max="25" width="9.86"/>
    <col customWidth="1" min="26" max="26" width="11.29"/>
    <col customWidth="1" min="27" max="27" width="19.43"/>
  </cols>
  <sheetData>
    <row r="1">
      <c r="A1" s="56"/>
      <c r="B1" s="56"/>
      <c r="C1" s="57"/>
      <c r="D1" s="58"/>
      <c r="E1" s="18"/>
      <c r="F1" s="59"/>
      <c r="G1" s="56"/>
      <c r="H1" s="56"/>
      <c r="I1" s="56"/>
      <c r="J1" s="56"/>
      <c r="K1" s="56"/>
      <c r="L1" s="56"/>
      <c r="M1" s="56"/>
      <c r="N1" s="56"/>
      <c r="O1" s="56"/>
      <c r="P1" s="56"/>
      <c r="Q1" s="60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>
      <c r="A2" s="61" t="s">
        <v>135</v>
      </c>
      <c r="B2" s="62"/>
      <c r="C2" s="63"/>
      <c r="D2" s="64" t="s">
        <v>136</v>
      </c>
      <c r="E2" s="17"/>
      <c r="F2" s="18"/>
      <c r="G2" s="65"/>
      <c r="H2" s="66" t="s">
        <v>137</v>
      </c>
      <c r="I2" s="17"/>
      <c r="J2" s="17"/>
      <c r="K2" s="17"/>
      <c r="L2" s="67"/>
      <c r="M2" s="68" t="s">
        <v>138</v>
      </c>
      <c r="N2" s="17"/>
      <c r="O2" s="17"/>
      <c r="P2" s="17"/>
      <c r="Q2" s="60"/>
      <c r="R2" s="69" t="s">
        <v>139</v>
      </c>
      <c r="S2" s="17"/>
      <c r="T2" s="17"/>
      <c r="U2" s="17"/>
      <c r="V2" s="17"/>
      <c r="W2" s="17"/>
      <c r="X2" s="17"/>
      <c r="Y2" s="17"/>
      <c r="Z2" s="17"/>
      <c r="AA2" s="18"/>
    </row>
    <row r="3">
      <c r="A3" s="70"/>
      <c r="B3" s="71"/>
      <c r="C3" s="72"/>
      <c r="D3" s="73" t="s">
        <v>140</v>
      </c>
      <c r="E3" s="74" t="s">
        <v>141</v>
      </c>
      <c r="F3" s="75" t="s">
        <v>142</v>
      </c>
      <c r="G3" s="76"/>
      <c r="H3" s="77" t="s">
        <v>140</v>
      </c>
      <c r="I3" s="78" t="s">
        <v>143</v>
      </c>
      <c r="J3" s="78" t="s">
        <v>144</v>
      </c>
      <c r="K3" s="78" t="s">
        <v>145</v>
      </c>
      <c r="L3" s="76"/>
      <c r="M3" s="79" t="s">
        <v>146</v>
      </c>
      <c r="N3" s="80" t="s">
        <v>147</v>
      </c>
      <c r="O3" s="79" t="s">
        <v>148</v>
      </c>
      <c r="P3" s="81" t="s">
        <v>149</v>
      </c>
      <c r="Q3" s="60"/>
      <c r="R3" s="82" t="s">
        <v>150</v>
      </c>
      <c r="S3" s="83" t="s">
        <v>151</v>
      </c>
      <c r="T3" s="83" t="s">
        <v>152</v>
      </c>
      <c r="U3" s="83" t="s">
        <v>153</v>
      </c>
      <c r="V3" s="83" t="s">
        <v>154</v>
      </c>
      <c r="W3" s="83" t="s">
        <v>155</v>
      </c>
      <c r="X3" s="83" t="s">
        <v>156</v>
      </c>
      <c r="Y3" s="83" t="s">
        <v>157</v>
      </c>
      <c r="Z3" s="83" t="s">
        <v>158</v>
      </c>
      <c r="AA3" s="83" t="s">
        <v>159</v>
      </c>
    </row>
    <row r="4">
      <c r="A4" s="84" t="s">
        <v>160</v>
      </c>
      <c r="B4" s="85">
        <f>sum(K4:K54)</f>
        <v>490.25</v>
      </c>
      <c r="C4" s="86"/>
      <c r="D4" s="87">
        <v>44117.0</v>
      </c>
      <c r="E4" s="88">
        <v>1.5</v>
      </c>
      <c r="F4" s="89">
        <f t="shared" ref="F4:F54" si="1">E4*37</f>
        <v>55.5</v>
      </c>
      <c r="G4" s="56"/>
      <c r="H4" s="90">
        <v>44085.0</v>
      </c>
      <c r="I4" s="24" t="s">
        <v>161</v>
      </c>
      <c r="J4" s="91"/>
      <c r="K4" s="92">
        <f>sum(F4:F51)</f>
        <v>490.25</v>
      </c>
      <c r="L4" s="56"/>
      <c r="M4" s="93">
        <v>44117.0</v>
      </c>
      <c r="N4" s="94" t="s">
        <v>162</v>
      </c>
      <c r="O4" s="95" t="s">
        <v>163</v>
      </c>
      <c r="P4" s="92">
        <v>730.0</v>
      </c>
      <c r="Q4" s="60"/>
      <c r="R4" s="96" t="s">
        <v>164</v>
      </c>
      <c r="S4" s="91"/>
      <c r="T4" s="91"/>
      <c r="U4" s="97"/>
      <c r="V4" s="91"/>
      <c r="W4" s="91"/>
      <c r="X4" s="91"/>
      <c r="Y4" s="91"/>
      <c r="Z4" s="91"/>
      <c r="AA4" s="91"/>
    </row>
    <row r="5">
      <c r="A5" s="98" t="s">
        <v>165</v>
      </c>
      <c r="B5" s="85">
        <f>sum(P4:P54)</f>
        <v>2348.75</v>
      </c>
      <c r="C5" s="99"/>
      <c r="D5" s="100">
        <v>44119.0</v>
      </c>
      <c r="E5" s="101">
        <v>1.0</v>
      </c>
      <c r="F5" s="89">
        <f t="shared" si="1"/>
        <v>37</v>
      </c>
      <c r="G5" s="56"/>
      <c r="H5" s="90"/>
      <c r="I5" s="24"/>
      <c r="J5" s="91"/>
      <c r="K5" s="102"/>
      <c r="L5" s="56"/>
      <c r="M5" s="93">
        <v>44187.0</v>
      </c>
      <c r="N5" s="24" t="s">
        <v>166</v>
      </c>
      <c r="O5" s="95" t="s">
        <v>167</v>
      </c>
      <c r="P5" s="92">
        <v>1618.75</v>
      </c>
      <c r="Q5" s="60"/>
      <c r="R5" s="103" t="s">
        <v>168</v>
      </c>
      <c r="S5" s="91"/>
      <c r="T5" s="91"/>
      <c r="U5" s="97"/>
      <c r="V5" s="91"/>
      <c r="W5" s="91"/>
      <c r="X5" s="91"/>
      <c r="Y5" s="91"/>
      <c r="Z5" s="91"/>
      <c r="AA5" s="91"/>
    </row>
    <row r="6">
      <c r="A6" s="104" t="s">
        <v>169</v>
      </c>
      <c r="B6" s="85">
        <f>B5-B4</f>
        <v>1858.5</v>
      </c>
      <c r="C6" s="105"/>
      <c r="D6" s="100">
        <v>44119.0</v>
      </c>
      <c r="E6" s="101">
        <v>3.25</v>
      </c>
      <c r="F6" s="89">
        <f t="shared" si="1"/>
        <v>120.25</v>
      </c>
      <c r="G6" s="56"/>
      <c r="H6" s="90"/>
      <c r="I6" s="24"/>
      <c r="J6" s="91"/>
      <c r="K6" s="102"/>
      <c r="L6" s="56"/>
      <c r="M6" s="106"/>
      <c r="N6" s="24"/>
      <c r="O6" s="95"/>
      <c r="P6" s="92"/>
      <c r="Q6" s="60"/>
      <c r="R6" s="107" t="s">
        <v>170</v>
      </c>
      <c r="S6" s="91"/>
      <c r="T6" s="91"/>
      <c r="U6" s="97"/>
      <c r="V6" s="91"/>
      <c r="W6" s="91"/>
      <c r="X6" s="91"/>
      <c r="Y6" s="91"/>
      <c r="Z6" s="91"/>
      <c r="AA6" s="91"/>
    </row>
    <row r="7">
      <c r="A7" s="108" t="s">
        <v>171</v>
      </c>
      <c r="B7" s="109">
        <f>B6/B5</f>
        <v>0.7912719532</v>
      </c>
      <c r="C7" s="105"/>
      <c r="D7" s="100">
        <v>44120.0</v>
      </c>
      <c r="E7" s="101">
        <v>1.5</v>
      </c>
      <c r="F7" s="89">
        <f t="shared" si="1"/>
        <v>55.5</v>
      </c>
      <c r="G7" s="56"/>
      <c r="H7" s="97"/>
      <c r="I7" s="91"/>
      <c r="J7" s="91"/>
      <c r="K7" s="110"/>
      <c r="L7" s="56"/>
      <c r="M7" s="106"/>
      <c r="N7" s="24"/>
      <c r="O7" s="95"/>
      <c r="P7" s="92"/>
      <c r="Q7" s="60"/>
      <c r="R7" s="111" t="s">
        <v>172</v>
      </c>
      <c r="S7" s="91"/>
      <c r="T7" s="91"/>
      <c r="U7" s="97"/>
      <c r="V7" s="91"/>
      <c r="W7" s="91"/>
      <c r="X7" s="91"/>
      <c r="Y7" s="91"/>
      <c r="Z7" s="91"/>
      <c r="AA7" s="91"/>
    </row>
    <row r="8">
      <c r="A8" s="112" t="s">
        <v>173</v>
      </c>
      <c r="B8" s="113">
        <v>16.0</v>
      </c>
      <c r="C8" s="105"/>
      <c r="D8" s="100">
        <v>44121.0</v>
      </c>
      <c r="E8" s="101">
        <v>2.25</v>
      </c>
      <c r="F8" s="89">
        <f t="shared" si="1"/>
        <v>83.25</v>
      </c>
      <c r="G8" s="56"/>
      <c r="H8" s="97"/>
      <c r="I8" s="91"/>
      <c r="J8" s="91"/>
      <c r="K8" s="110"/>
      <c r="L8" s="56"/>
      <c r="M8" s="106"/>
      <c r="N8" s="24"/>
      <c r="O8" s="95"/>
      <c r="P8" s="92"/>
      <c r="Q8" s="60"/>
      <c r="R8" s="91"/>
      <c r="S8" s="91"/>
      <c r="T8" s="91"/>
      <c r="U8" s="97"/>
      <c r="V8" s="91"/>
      <c r="W8" s="91"/>
      <c r="X8" s="91"/>
      <c r="Y8" s="91"/>
      <c r="Z8" s="91"/>
      <c r="AA8" s="91"/>
    </row>
    <row r="9">
      <c r="A9" s="114" t="s">
        <v>174</v>
      </c>
      <c r="B9" s="115">
        <f>sum(E4:E54)</f>
        <v>13.25</v>
      </c>
      <c r="C9" s="105"/>
      <c r="D9" s="100">
        <v>44172.0</v>
      </c>
      <c r="E9" s="101">
        <v>1.25</v>
      </c>
      <c r="F9" s="89">
        <f t="shared" si="1"/>
        <v>46.25</v>
      </c>
      <c r="G9" s="56"/>
      <c r="H9" s="97"/>
      <c r="I9" s="91"/>
      <c r="J9" s="91"/>
      <c r="K9" s="102"/>
      <c r="L9" s="56"/>
      <c r="M9" s="116"/>
      <c r="N9" s="24"/>
      <c r="O9" s="91"/>
      <c r="P9" s="102"/>
      <c r="Q9" s="60"/>
      <c r="R9" s="91"/>
      <c r="S9" s="91"/>
      <c r="T9" s="91"/>
      <c r="U9" s="97"/>
      <c r="V9" s="91"/>
      <c r="W9" s="91"/>
      <c r="X9" s="91"/>
      <c r="Y9" s="91"/>
      <c r="Z9" s="91"/>
      <c r="AA9" s="91"/>
    </row>
    <row r="10">
      <c r="A10" s="117" t="s">
        <v>175</v>
      </c>
      <c r="B10" s="118">
        <f>B8-B9</f>
        <v>2.75</v>
      </c>
      <c r="C10" s="105"/>
      <c r="D10" s="100">
        <v>44175.0</v>
      </c>
      <c r="E10" s="101">
        <v>2.5</v>
      </c>
      <c r="F10" s="89">
        <f t="shared" si="1"/>
        <v>92.5</v>
      </c>
      <c r="G10" s="56"/>
      <c r="H10" s="97"/>
      <c r="I10" s="91"/>
      <c r="J10" s="91"/>
      <c r="K10" s="110"/>
      <c r="L10" s="56"/>
      <c r="M10" s="116"/>
      <c r="N10" s="91"/>
      <c r="O10" s="91"/>
      <c r="P10" s="110"/>
      <c r="Q10" s="60"/>
      <c r="R10" s="91"/>
      <c r="S10" s="91"/>
      <c r="T10" s="91"/>
      <c r="U10" s="97"/>
      <c r="V10" s="91"/>
      <c r="W10" s="91"/>
      <c r="X10" s="91"/>
      <c r="Y10" s="91"/>
      <c r="Z10" s="91"/>
      <c r="AA10" s="91"/>
    </row>
    <row r="11">
      <c r="A11" s="119"/>
      <c r="B11" s="119"/>
      <c r="C11" s="105"/>
      <c r="D11" s="100"/>
      <c r="E11" s="101"/>
      <c r="F11" s="89">
        <f t="shared" si="1"/>
        <v>0</v>
      </c>
      <c r="G11" s="56"/>
      <c r="H11" s="97"/>
      <c r="I11" s="91"/>
      <c r="J11" s="91"/>
      <c r="K11" s="102"/>
      <c r="L11" s="56"/>
      <c r="M11" s="116"/>
      <c r="N11" s="91"/>
      <c r="O11" s="91"/>
      <c r="P11" s="102"/>
      <c r="Q11" s="60"/>
      <c r="R11" s="119"/>
      <c r="S11" s="91"/>
      <c r="T11" s="91"/>
      <c r="U11" s="97"/>
      <c r="V11" s="91"/>
      <c r="W11" s="91"/>
      <c r="X11" s="91"/>
      <c r="Y11" s="91"/>
      <c r="Z11" s="91"/>
      <c r="AA11" s="91"/>
    </row>
    <row r="12">
      <c r="A12" s="119"/>
      <c r="B12" s="119"/>
      <c r="C12" s="105"/>
      <c r="D12" s="100"/>
      <c r="E12" s="101"/>
      <c r="F12" s="89">
        <f t="shared" si="1"/>
        <v>0</v>
      </c>
      <c r="G12" s="56"/>
      <c r="H12" s="97"/>
      <c r="I12" s="91"/>
      <c r="J12" s="91"/>
      <c r="K12" s="102"/>
      <c r="L12" s="56"/>
      <c r="M12" s="116"/>
      <c r="N12" s="91"/>
      <c r="O12" s="91"/>
      <c r="P12" s="102"/>
      <c r="Q12" s="60"/>
      <c r="R12" s="91"/>
      <c r="S12" s="91"/>
      <c r="T12" s="91"/>
      <c r="U12" s="97"/>
      <c r="V12" s="91"/>
      <c r="W12" s="91"/>
      <c r="X12" s="91"/>
      <c r="Y12" s="91"/>
      <c r="Z12" s="91"/>
      <c r="AA12" s="91"/>
    </row>
    <row r="13">
      <c r="A13" s="24" t="s">
        <v>176</v>
      </c>
      <c r="B13" s="120">
        <f>730/175</f>
        <v>4.171428571</v>
      </c>
      <c r="C13" s="105"/>
      <c r="D13" s="100"/>
      <c r="E13" s="101"/>
      <c r="F13" s="89">
        <f t="shared" si="1"/>
        <v>0</v>
      </c>
      <c r="G13" s="56"/>
      <c r="H13" s="97"/>
      <c r="I13" s="91"/>
      <c r="J13" s="91"/>
      <c r="K13" s="102"/>
      <c r="L13" s="56"/>
      <c r="M13" s="116"/>
      <c r="N13" s="91"/>
      <c r="O13" s="91"/>
      <c r="P13" s="102"/>
      <c r="Q13" s="60"/>
      <c r="R13" s="91"/>
      <c r="S13" s="91"/>
      <c r="T13" s="91"/>
      <c r="U13" s="97"/>
      <c r="V13" s="91"/>
      <c r="W13" s="91"/>
      <c r="X13" s="91"/>
      <c r="Y13" s="91"/>
      <c r="Z13" s="91"/>
      <c r="AA13" s="91"/>
    </row>
    <row r="14">
      <c r="A14" s="91">
        <f>13.25-4</f>
        <v>9.25</v>
      </c>
      <c r="B14" s="120"/>
      <c r="C14" s="105"/>
      <c r="D14" s="100"/>
      <c r="E14" s="101"/>
      <c r="F14" s="89">
        <f t="shared" si="1"/>
        <v>0</v>
      </c>
      <c r="G14" s="56"/>
      <c r="H14" s="97"/>
      <c r="I14" s="91"/>
      <c r="J14" s="91"/>
      <c r="K14" s="91"/>
      <c r="L14" s="56"/>
      <c r="M14" s="116"/>
      <c r="N14" s="91"/>
      <c r="O14" s="91"/>
      <c r="P14" s="102"/>
      <c r="Q14" s="60"/>
      <c r="R14" s="91"/>
      <c r="S14" s="91"/>
      <c r="T14" s="91"/>
      <c r="U14" s="97"/>
      <c r="V14" s="91"/>
      <c r="W14" s="91"/>
      <c r="X14" s="91"/>
      <c r="Y14" s="91"/>
      <c r="Z14" s="91"/>
      <c r="AA14" s="91"/>
    </row>
    <row r="15">
      <c r="A15" s="91"/>
      <c r="B15" s="91"/>
      <c r="C15" s="105"/>
      <c r="D15" s="100"/>
      <c r="E15" s="101"/>
      <c r="F15" s="89">
        <f t="shared" si="1"/>
        <v>0</v>
      </c>
      <c r="G15" s="56"/>
      <c r="H15" s="97"/>
      <c r="I15" s="91"/>
      <c r="J15" s="91"/>
      <c r="K15" s="91"/>
      <c r="L15" s="56"/>
      <c r="M15" s="116"/>
      <c r="N15" s="91"/>
      <c r="O15" s="91"/>
      <c r="P15" s="102"/>
      <c r="Q15" s="60"/>
      <c r="R15" s="91"/>
      <c r="S15" s="91"/>
      <c r="T15" s="91"/>
      <c r="U15" s="97"/>
      <c r="V15" s="91"/>
      <c r="W15" s="91"/>
      <c r="X15" s="91"/>
      <c r="Y15" s="91"/>
      <c r="Z15" s="91"/>
      <c r="AA15" s="91"/>
    </row>
    <row r="16">
      <c r="A16" s="91"/>
      <c r="B16" s="91"/>
      <c r="C16" s="105"/>
      <c r="D16" s="100"/>
      <c r="E16" s="101"/>
      <c r="F16" s="89">
        <f t="shared" si="1"/>
        <v>0</v>
      </c>
      <c r="G16" s="56"/>
      <c r="H16" s="97"/>
      <c r="I16" s="91"/>
      <c r="J16" s="91"/>
      <c r="K16" s="110"/>
      <c r="L16" s="56"/>
      <c r="M16" s="116"/>
      <c r="N16" s="91"/>
      <c r="O16" s="91"/>
      <c r="P16" s="110"/>
      <c r="Q16" s="60"/>
      <c r="R16" s="91"/>
      <c r="S16" s="91"/>
      <c r="T16" s="91"/>
      <c r="U16" s="91"/>
      <c r="V16" s="91"/>
      <c r="W16" s="91"/>
      <c r="X16" s="91"/>
      <c r="Y16" s="91"/>
      <c r="Z16" s="91"/>
      <c r="AA16" s="91"/>
    </row>
    <row r="17">
      <c r="A17" s="91"/>
      <c r="B17" s="91"/>
      <c r="C17" s="105"/>
      <c r="D17" s="100"/>
      <c r="E17" s="101"/>
      <c r="F17" s="89">
        <f t="shared" si="1"/>
        <v>0</v>
      </c>
      <c r="G17" s="56"/>
      <c r="H17" s="97"/>
      <c r="I17" s="91"/>
      <c r="J17" s="91"/>
      <c r="K17" s="91"/>
      <c r="L17" s="56"/>
      <c r="M17" s="97"/>
      <c r="N17" s="91"/>
      <c r="O17" s="91"/>
      <c r="P17" s="102"/>
      <c r="Q17" s="60"/>
      <c r="R17" s="91"/>
      <c r="S17" s="91"/>
      <c r="T17" s="91"/>
      <c r="U17" s="91"/>
      <c r="V17" s="91"/>
      <c r="W17" s="91"/>
      <c r="X17" s="91"/>
      <c r="Y17" s="91"/>
      <c r="Z17" s="91"/>
      <c r="AA17" s="91"/>
    </row>
    <row r="18">
      <c r="A18" s="91"/>
      <c r="B18" s="91"/>
      <c r="C18" s="105"/>
      <c r="D18" s="100"/>
      <c r="E18" s="101"/>
      <c r="F18" s="89">
        <f t="shared" si="1"/>
        <v>0</v>
      </c>
      <c r="G18" s="56"/>
      <c r="H18" s="97"/>
      <c r="I18" s="91"/>
      <c r="J18" s="91"/>
      <c r="K18" s="110"/>
      <c r="L18" s="56"/>
      <c r="M18" s="97"/>
      <c r="N18" s="91"/>
      <c r="O18" s="91"/>
      <c r="P18" s="110"/>
      <c r="Q18" s="60"/>
      <c r="R18" s="91"/>
      <c r="S18" s="91"/>
      <c r="T18" s="91"/>
      <c r="U18" s="91"/>
      <c r="V18" s="91"/>
      <c r="W18" s="91"/>
      <c r="X18" s="91"/>
      <c r="Y18" s="91"/>
      <c r="Z18" s="91"/>
      <c r="AA18" s="91"/>
    </row>
    <row r="19">
      <c r="A19" s="91"/>
      <c r="B19" s="91"/>
      <c r="C19" s="105"/>
      <c r="D19" s="100"/>
      <c r="E19" s="101"/>
      <c r="F19" s="89">
        <f t="shared" si="1"/>
        <v>0</v>
      </c>
      <c r="G19" s="56"/>
      <c r="H19" s="97"/>
      <c r="I19" s="91"/>
      <c r="J19" s="91"/>
      <c r="K19" s="102"/>
      <c r="L19" s="56"/>
      <c r="M19" s="97"/>
      <c r="N19" s="91"/>
      <c r="O19" s="91"/>
      <c r="P19" s="102"/>
      <c r="Q19" s="60"/>
      <c r="R19" s="91"/>
      <c r="S19" s="91"/>
      <c r="T19" s="91"/>
      <c r="U19" s="91"/>
      <c r="V19" s="91"/>
      <c r="W19" s="91"/>
      <c r="X19" s="91"/>
      <c r="Y19" s="91"/>
      <c r="Z19" s="91"/>
      <c r="AA19" s="91"/>
    </row>
    <row r="20">
      <c r="A20" s="91"/>
      <c r="B20" s="91"/>
      <c r="C20" s="105"/>
      <c r="D20" s="100"/>
      <c r="E20" s="101"/>
      <c r="F20" s="89">
        <f t="shared" si="1"/>
        <v>0</v>
      </c>
      <c r="G20" s="56"/>
      <c r="H20" s="97"/>
      <c r="I20" s="91"/>
      <c r="J20" s="91"/>
      <c r="K20" s="102"/>
      <c r="L20" s="56"/>
      <c r="M20" s="97"/>
      <c r="N20" s="91"/>
      <c r="O20" s="91"/>
      <c r="P20" s="102"/>
      <c r="Q20" s="60"/>
      <c r="R20" s="91"/>
      <c r="S20" s="91"/>
      <c r="T20" s="91"/>
      <c r="U20" s="91"/>
      <c r="V20" s="91"/>
      <c r="W20" s="91"/>
      <c r="X20" s="91"/>
      <c r="Y20" s="91"/>
      <c r="Z20" s="91"/>
      <c r="AA20" s="91"/>
    </row>
    <row r="21">
      <c r="A21" s="91"/>
      <c r="B21" s="91"/>
      <c r="C21" s="105"/>
      <c r="D21" s="121"/>
      <c r="E21" s="91"/>
      <c r="F21" s="89">
        <f t="shared" si="1"/>
        <v>0</v>
      </c>
      <c r="G21" s="56"/>
      <c r="H21" s="97"/>
      <c r="I21" s="91"/>
      <c r="J21" s="91"/>
      <c r="K21" s="91"/>
      <c r="L21" s="56"/>
      <c r="M21" s="97"/>
      <c r="N21" s="91"/>
      <c r="O21" s="91"/>
      <c r="P21" s="110"/>
      <c r="Q21" s="60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>
      <c r="A22" s="91"/>
      <c r="B22" s="91"/>
      <c r="C22" s="105"/>
      <c r="D22" s="91"/>
      <c r="E22" s="91"/>
      <c r="F22" s="89">
        <f t="shared" si="1"/>
        <v>0</v>
      </c>
      <c r="G22" s="56"/>
      <c r="H22" s="97"/>
      <c r="I22" s="91"/>
      <c r="J22" s="91"/>
      <c r="K22" s="110"/>
      <c r="L22" s="56"/>
      <c r="M22" s="97"/>
      <c r="N22" s="91"/>
      <c r="O22" s="91"/>
      <c r="P22" s="110"/>
      <c r="Q22" s="60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>
      <c r="A23" s="91"/>
      <c r="B23" s="91"/>
      <c r="C23" s="105"/>
      <c r="D23" s="91"/>
      <c r="E23" s="91"/>
      <c r="F23" s="89">
        <f t="shared" si="1"/>
        <v>0</v>
      </c>
      <c r="G23" s="56"/>
      <c r="H23" s="97"/>
      <c r="I23" s="91"/>
      <c r="J23" s="91"/>
      <c r="K23" s="110"/>
      <c r="L23" s="56"/>
      <c r="M23" s="97"/>
      <c r="N23" s="91"/>
      <c r="O23" s="91"/>
      <c r="P23" s="110"/>
      <c r="Q23" s="60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>
      <c r="A24" s="91"/>
      <c r="B24" s="91"/>
      <c r="C24" s="105"/>
      <c r="D24" s="91"/>
      <c r="E24" s="91"/>
      <c r="F24" s="89">
        <f t="shared" si="1"/>
        <v>0</v>
      </c>
      <c r="G24" s="56"/>
      <c r="H24" s="97"/>
      <c r="I24" s="91"/>
      <c r="J24" s="91"/>
      <c r="K24" s="91"/>
      <c r="L24" s="56"/>
      <c r="M24" s="97"/>
      <c r="N24" s="91"/>
      <c r="O24" s="91"/>
      <c r="P24" s="102"/>
      <c r="Q24" s="60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>
      <c r="A25" s="91"/>
      <c r="B25" s="91"/>
      <c r="C25" s="105"/>
      <c r="D25" s="91"/>
      <c r="E25" s="91"/>
      <c r="F25" s="89">
        <f t="shared" si="1"/>
        <v>0</v>
      </c>
      <c r="G25" s="56"/>
      <c r="H25" s="97"/>
      <c r="I25" s="91"/>
      <c r="J25" s="91"/>
      <c r="K25" s="102"/>
      <c r="L25" s="56"/>
      <c r="M25" s="97"/>
      <c r="N25" s="91"/>
      <c r="O25" s="91"/>
      <c r="P25" s="102"/>
      <c r="Q25" s="60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>
      <c r="A26" s="91"/>
      <c r="B26" s="91"/>
      <c r="C26" s="105"/>
      <c r="D26" s="91"/>
      <c r="E26" s="91"/>
      <c r="F26" s="89">
        <f t="shared" si="1"/>
        <v>0</v>
      </c>
      <c r="G26" s="56"/>
      <c r="H26" s="97"/>
      <c r="I26" s="91"/>
      <c r="J26" s="91"/>
      <c r="K26" s="110"/>
      <c r="L26" s="56"/>
      <c r="M26" s="97"/>
      <c r="N26" s="91"/>
      <c r="O26" s="91"/>
      <c r="P26" s="110"/>
      <c r="Q26" s="60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>
      <c r="A27" s="91"/>
      <c r="B27" s="91"/>
      <c r="C27" s="105"/>
      <c r="D27" s="91"/>
      <c r="E27" s="91"/>
      <c r="F27" s="89">
        <f t="shared" si="1"/>
        <v>0</v>
      </c>
      <c r="G27" s="56"/>
      <c r="H27" s="97"/>
      <c r="I27" s="91"/>
      <c r="J27" s="91"/>
      <c r="K27" s="102"/>
      <c r="L27" s="56"/>
      <c r="M27" s="97"/>
      <c r="N27" s="91"/>
      <c r="O27" s="91"/>
      <c r="P27" s="102"/>
      <c r="Q27" s="60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>
      <c r="A28" s="91"/>
      <c r="B28" s="91"/>
      <c r="C28" s="105"/>
      <c r="D28" s="91"/>
      <c r="E28" s="91"/>
      <c r="F28" s="89">
        <f t="shared" si="1"/>
        <v>0</v>
      </c>
      <c r="G28" s="56"/>
      <c r="H28" s="97"/>
      <c r="I28" s="91"/>
      <c r="J28" s="91"/>
      <c r="K28" s="102"/>
      <c r="L28" s="56"/>
      <c r="M28" s="97"/>
      <c r="N28" s="91"/>
      <c r="O28" s="91"/>
      <c r="P28" s="102"/>
      <c r="Q28" s="60"/>
      <c r="R28" s="119"/>
      <c r="S28" s="91"/>
      <c r="T28" s="91"/>
      <c r="U28" s="91"/>
      <c r="V28" s="91"/>
      <c r="W28" s="91"/>
      <c r="X28" s="91"/>
      <c r="Y28" s="91"/>
      <c r="Z28" s="91"/>
      <c r="AA28" s="91"/>
    </row>
    <row r="29">
      <c r="A29" s="91"/>
      <c r="B29" s="91"/>
      <c r="C29" s="105"/>
      <c r="D29" s="91"/>
      <c r="E29" s="91"/>
      <c r="F29" s="89">
        <f t="shared" si="1"/>
        <v>0</v>
      </c>
      <c r="G29" s="56"/>
      <c r="H29" s="97"/>
      <c r="I29" s="91"/>
      <c r="J29" s="91"/>
      <c r="K29" s="110"/>
      <c r="L29" s="56"/>
      <c r="M29" s="97"/>
      <c r="N29" s="91"/>
      <c r="O29" s="91"/>
      <c r="P29" s="110"/>
      <c r="Q29" s="60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>
      <c r="A30" s="91"/>
      <c r="B30" s="91"/>
      <c r="C30" s="105"/>
      <c r="D30" s="91"/>
      <c r="E30" s="91"/>
      <c r="F30" s="89">
        <f t="shared" si="1"/>
        <v>0</v>
      </c>
      <c r="G30" s="56"/>
      <c r="H30" s="97"/>
      <c r="I30" s="91"/>
      <c r="J30" s="91"/>
      <c r="K30" s="102"/>
      <c r="L30" s="56"/>
      <c r="M30" s="97"/>
      <c r="N30" s="91"/>
      <c r="O30" s="91"/>
      <c r="P30" s="102"/>
      <c r="Q30" s="60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>
      <c r="A31" s="91"/>
      <c r="B31" s="91"/>
      <c r="C31" s="105"/>
      <c r="D31" s="91"/>
      <c r="E31" s="91"/>
      <c r="F31" s="89">
        <f t="shared" si="1"/>
        <v>0</v>
      </c>
      <c r="G31" s="56"/>
      <c r="H31" s="91"/>
      <c r="I31" s="91"/>
      <c r="J31" s="91"/>
      <c r="K31" s="91"/>
      <c r="L31" s="56"/>
      <c r="M31" s="91"/>
      <c r="N31" s="91"/>
      <c r="O31" s="91"/>
      <c r="P31" s="91"/>
      <c r="Q31" s="60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>
      <c r="A32" s="91"/>
      <c r="B32" s="91"/>
      <c r="C32" s="105"/>
      <c r="D32" s="91"/>
      <c r="E32" s="91"/>
      <c r="F32" s="89">
        <f t="shared" si="1"/>
        <v>0</v>
      </c>
      <c r="G32" s="56"/>
      <c r="H32" s="91"/>
      <c r="I32" s="91"/>
      <c r="J32" s="91"/>
      <c r="K32" s="91"/>
      <c r="L32" s="56"/>
      <c r="M32" s="91"/>
      <c r="N32" s="91"/>
      <c r="O32" s="91"/>
      <c r="P32" s="91"/>
      <c r="Q32" s="60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>
      <c r="A33" s="91"/>
      <c r="B33" s="91"/>
      <c r="C33" s="105"/>
      <c r="D33" s="91"/>
      <c r="E33" s="91"/>
      <c r="F33" s="89">
        <f t="shared" si="1"/>
        <v>0</v>
      </c>
      <c r="G33" s="56"/>
      <c r="H33" s="91"/>
      <c r="I33" s="91"/>
      <c r="J33" s="91"/>
      <c r="K33" s="91"/>
      <c r="L33" s="56"/>
      <c r="M33" s="91"/>
      <c r="N33" s="91"/>
      <c r="O33" s="91"/>
      <c r="P33" s="91"/>
      <c r="Q33" s="60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>
      <c r="A34" s="91"/>
      <c r="B34" s="91"/>
      <c r="C34" s="105"/>
      <c r="D34" s="91"/>
      <c r="E34" s="91"/>
      <c r="F34" s="89">
        <f t="shared" si="1"/>
        <v>0</v>
      </c>
      <c r="G34" s="56"/>
      <c r="H34" s="91"/>
      <c r="I34" s="91"/>
      <c r="J34" s="91"/>
      <c r="K34" s="91"/>
      <c r="L34" s="56"/>
      <c r="M34" s="91"/>
      <c r="N34" s="91"/>
      <c r="O34" s="91"/>
      <c r="P34" s="91"/>
      <c r="Q34" s="60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>
      <c r="A35" s="91"/>
      <c r="B35" s="91"/>
      <c r="C35" s="105"/>
      <c r="D35" s="91"/>
      <c r="E35" s="91"/>
      <c r="F35" s="89">
        <f t="shared" si="1"/>
        <v>0</v>
      </c>
      <c r="G35" s="56"/>
      <c r="H35" s="91"/>
      <c r="I35" s="91"/>
      <c r="J35" s="91"/>
      <c r="K35" s="91"/>
      <c r="L35" s="56"/>
      <c r="M35" s="91"/>
      <c r="N35" s="91"/>
      <c r="O35" s="91"/>
      <c r="P35" s="91"/>
      <c r="Q35" s="60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>
      <c r="A36" s="91"/>
      <c r="B36" s="91"/>
      <c r="C36" s="105"/>
      <c r="D36" s="91"/>
      <c r="E36" s="91"/>
      <c r="F36" s="89">
        <f t="shared" si="1"/>
        <v>0</v>
      </c>
      <c r="G36" s="56"/>
      <c r="H36" s="91"/>
      <c r="I36" s="91"/>
      <c r="J36" s="91"/>
      <c r="K36" s="91"/>
      <c r="L36" s="56"/>
      <c r="M36" s="91"/>
      <c r="N36" s="91"/>
      <c r="O36" s="91"/>
      <c r="P36" s="91"/>
      <c r="Q36" s="60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>
      <c r="A37" s="91"/>
      <c r="B37" s="91"/>
      <c r="C37" s="105"/>
      <c r="D37" s="91"/>
      <c r="E37" s="91"/>
      <c r="F37" s="89">
        <f t="shared" si="1"/>
        <v>0</v>
      </c>
      <c r="G37" s="56"/>
      <c r="H37" s="91"/>
      <c r="I37" s="91"/>
      <c r="J37" s="91"/>
      <c r="K37" s="91"/>
      <c r="L37" s="56"/>
      <c r="M37" s="91"/>
      <c r="N37" s="91"/>
      <c r="O37" s="91"/>
      <c r="P37" s="91"/>
      <c r="Q37" s="60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>
      <c r="A38" s="91"/>
      <c r="B38" s="91"/>
      <c r="C38" s="105"/>
      <c r="D38" s="91"/>
      <c r="E38" s="91"/>
      <c r="F38" s="89">
        <f t="shared" si="1"/>
        <v>0</v>
      </c>
      <c r="G38" s="56"/>
      <c r="H38" s="91"/>
      <c r="I38" s="91"/>
      <c r="J38" s="91"/>
      <c r="K38" s="91"/>
      <c r="L38" s="56"/>
      <c r="M38" s="91"/>
      <c r="N38" s="91"/>
      <c r="O38" s="91"/>
      <c r="P38" s="91"/>
      <c r="Q38" s="60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>
      <c r="A39" s="91"/>
      <c r="B39" s="91"/>
      <c r="C39" s="105"/>
      <c r="D39" s="91"/>
      <c r="E39" s="91"/>
      <c r="F39" s="89">
        <f t="shared" si="1"/>
        <v>0</v>
      </c>
      <c r="G39" s="56"/>
      <c r="H39" s="91"/>
      <c r="I39" s="91"/>
      <c r="J39" s="91"/>
      <c r="K39" s="91"/>
      <c r="L39" s="56"/>
      <c r="M39" s="91"/>
      <c r="N39" s="91"/>
      <c r="O39" s="91"/>
      <c r="P39" s="91"/>
      <c r="Q39" s="60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>
      <c r="A40" s="91"/>
      <c r="B40" s="91"/>
      <c r="C40" s="105"/>
      <c r="D40" s="91"/>
      <c r="E40" s="91"/>
      <c r="F40" s="89">
        <f t="shared" si="1"/>
        <v>0</v>
      </c>
      <c r="G40" s="56"/>
      <c r="H40" s="91"/>
      <c r="I40" s="91"/>
      <c r="J40" s="91"/>
      <c r="K40" s="91"/>
      <c r="L40" s="56"/>
      <c r="M40" s="91"/>
      <c r="N40" s="91"/>
      <c r="O40" s="91"/>
      <c r="P40" s="91"/>
      <c r="Q40" s="60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>
      <c r="A41" s="91"/>
      <c r="B41" s="91"/>
      <c r="C41" s="105"/>
      <c r="D41" s="91"/>
      <c r="E41" s="91"/>
      <c r="F41" s="89">
        <f t="shared" si="1"/>
        <v>0</v>
      </c>
      <c r="G41" s="56"/>
      <c r="H41" s="91"/>
      <c r="I41" s="91"/>
      <c r="J41" s="91"/>
      <c r="K41" s="91"/>
      <c r="L41" s="56"/>
      <c r="M41" s="91"/>
      <c r="N41" s="91"/>
      <c r="O41" s="91"/>
      <c r="P41" s="91"/>
      <c r="Q41" s="60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>
      <c r="A42" s="91"/>
      <c r="B42" s="91"/>
      <c r="C42" s="105"/>
      <c r="D42" s="91"/>
      <c r="E42" s="91"/>
      <c r="F42" s="89">
        <f t="shared" si="1"/>
        <v>0</v>
      </c>
      <c r="G42" s="56"/>
      <c r="H42" s="91"/>
      <c r="I42" s="91"/>
      <c r="J42" s="91"/>
      <c r="K42" s="91"/>
      <c r="L42" s="56"/>
      <c r="M42" s="91"/>
      <c r="N42" s="91"/>
      <c r="O42" s="91"/>
      <c r="P42" s="91"/>
      <c r="Q42" s="60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>
      <c r="A43" s="91"/>
      <c r="B43" s="91"/>
      <c r="C43" s="105"/>
      <c r="D43" s="91"/>
      <c r="E43" s="91"/>
      <c r="F43" s="89">
        <f t="shared" si="1"/>
        <v>0</v>
      </c>
      <c r="G43" s="56"/>
      <c r="H43" s="91"/>
      <c r="I43" s="91"/>
      <c r="J43" s="91"/>
      <c r="K43" s="91"/>
      <c r="L43" s="56"/>
      <c r="M43" s="91"/>
      <c r="N43" s="91"/>
      <c r="O43" s="91"/>
      <c r="P43" s="91"/>
      <c r="Q43" s="60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>
      <c r="A44" s="91"/>
      <c r="B44" s="91"/>
      <c r="C44" s="105"/>
      <c r="D44" s="91"/>
      <c r="E44" s="91"/>
      <c r="F44" s="89">
        <f t="shared" si="1"/>
        <v>0</v>
      </c>
      <c r="G44" s="56"/>
      <c r="H44" s="91"/>
      <c r="I44" s="91"/>
      <c r="J44" s="91"/>
      <c r="K44" s="91"/>
      <c r="L44" s="56"/>
      <c r="M44" s="91"/>
      <c r="N44" s="91"/>
      <c r="O44" s="91"/>
      <c r="P44" s="91"/>
      <c r="Q44" s="60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>
      <c r="A45" s="91"/>
      <c r="B45" s="91"/>
      <c r="C45" s="105"/>
      <c r="D45" s="91"/>
      <c r="E45" s="91"/>
      <c r="F45" s="89">
        <f t="shared" si="1"/>
        <v>0</v>
      </c>
      <c r="G45" s="56"/>
      <c r="H45" s="91"/>
      <c r="I45" s="91"/>
      <c r="J45" s="91"/>
      <c r="K45" s="91"/>
      <c r="L45" s="56"/>
      <c r="M45" s="91"/>
      <c r="N45" s="91"/>
      <c r="O45" s="91"/>
      <c r="P45" s="91"/>
      <c r="Q45" s="60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>
      <c r="A46" s="91"/>
      <c r="B46" s="91"/>
      <c r="C46" s="105"/>
      <c r="D46" s="91"/>
      <c r="E46" s="91"/>
      <c r="F46" s="89">
        <f t="shared" si="1"/>
        <v>0</v>
      </c>
      <c r="G46" s="56"/>
      <c r="H46" s="91"/>
      <c r="I46" s="91"/>
      <c r="J46" s="91"/>
      <c r="K46" s="91"/>
      <c r="L46" s="56"/>
      <c r="M46" s="91"/>
      <c r="N46" s="91"/>
      <c r="O46" s="91"/>
      <c r="P46" s="91"/>
      <c r="Q46" s="60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>
      <c r="A47" s="91"/>
      <c r="B47" s="91"/>
      <c r="C47" s="105"/>
      <c r="D47" s="91"/>
      <c r="E47" s="91"/>
      <c r="F47" s="89">
        <f t="shared" si="1"/>
        <v>0</v>
      </c>
      <c r="G47" s="56"/>
      <c r="H47" s="91"/>
      <c r="I47" s="91"/>
      <c r="J47" s="91"/>
      <c r="K47" s="91"/>
      <c r="L47" s="56"/>
      <c r="M47" s="91"/>
      <c r="N47" s="91"/>
      <c r="O47" s="91"/>
      <c r="P47" s="91"/>
      <c r="Q47" s="60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>
      <c r="A48" s="91"/>
      <c r="B48" s="91"/>
      <c r="C48" s="105"/>
      <c r="D48" s="91"/>
      <c r="E48" s="91"/>
      <c r="F48" s="89">
        <f t="shared" si="1"/>
        <v>0</v>
      </c>
      <c r="G48" s="56"/>
      <c r="H48" s="91"/>
      <c r="I48" s="91"/>
      <c r="J48" s="91"/>
      <c r="K48" s="91"/>
      <c r="L48" s="56"/>
      <c r="M48" s="91"/>
      <c r="N48" s="91"/>
      <c r="O48" s="91"/>
      <c r="P48" s="91"/>
      <c r="Q48" s="60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>
      <c r="A49" s="91"/>
      <c r="B49" s="91"/>
      <c r="C49" s="105"/>
      <c r="D49" s="91"/>
      <c r="E49" s="91"/>
      <c r="F49" s="89">
        <f t="shared" si="1"/>
        <v>0</v>
      </c>
      <c r="G49" s="56"/>
      <c r="H49" s="91"/>
      <c r="I49" s="91"/>
      <c r="J49" s="91"/>
      <c r="K49" s="91"/>
      <c r="L49" s="56"/>
      <c r="M49" s="91"/>
      <c r="N49" s="91"/>
      <c r="O49" s="91"/>
      <c r="P49" s="91"/>
      <c r="Q49" s="60"/>
      <c r="R49" s="91"/>
      <c r="S49" s="91"/>
      <c r="T49" s="91"/>
      <c r="U49" s="91"/>
      <c r="V49" s="91"/>
      <c r="W49" s="91"/>
      <c r="X49" s="91"/>
      <c r="Y49" s="91"/>
      <c r="Z49" s="91"/>
      <c r="AA49" s="91"/>
    </row>
    <row r="50">
      <c r="A50" s="91"/>
      <c r="B50" s="91"/>
      <c r="C50" s="105"/>
      <c r="D50" s="91"/>
      <c r="E50" s="91"/>
      <c r="F50" s="89">
        <f t="shared" si="1"/>
        <v>0</v>
      </c>
      <c r="G50" s="56"/>
      <c r="H50" s="91"/>
      <c r="I50" s="91"/>
      <c r="J50" s="91"/>
      <c r="K50" s="91"/>
      <c r="L50" s="56"/>
      <c r="M50" s="91"/>
      <c r="N50" s="91"/>
      <c r="O50" s="91"/>
      <c r="P50" s="91"/>
      <c r="Q50" s="60"/>
      <c r="R50" s="91"/>
      <c r="S50" s="91"/>
      <c r="T50" s="91"/>
      <c r="U50" s="91"/>
      <c r="V50" s="91"/>
      <c r="W50" s="91"/>
      <c r="X50" s="91"/>
      <c r="Y50" s="91"/>
      <c r="Z50" s="91"/>
      <c r="AA50" s="91"/>
    </row>
    <row r="51">
      <c r="A51" s="91"/>
      <c r="B51" s="91"/>
      <c r="C51" s="105"/>
      <c r="D51" s="91"/>
      <c r="E51" s="91"/>
      <c r="F51" s="89">
        <f t="shared" si="1"/>
        <v>0</v>
      </c>
      <c r="G51" s="56"/>
      <c r="H51" s="91"/>
      <c r="I51" s="91"/>
      <c r="J51" s="91"/>
      <c r="K51" s="91"/>
      <c r="L51" s="56"/>
      <c r="M51" s="91"/>
      <c r="N51" s="91"/>
      <c r="O51" s="91"/>
      <c r="P51" s="91"/>
      <c r="Q51" s="60"/>
      <c r="R51" s="91"/>
      <c r="S51" s="91"/>
      <c r="T51" s="91"/>
      <c r="U51" s="91"/>
      <c r="V51" s="91"/>
      <c r="W51" s="91"/>
      <c r="X51" s="91"/>
      <c r="Y51" s="91"/>
      <c r="Z51" s="91"/>
      <c r="AA51" s="91"/>
    </row>
    <row r="52">
      <c r="A52" s="91"/>
      <c r="B52" s="91"/>
      <c r="C52" s="105"/>
      <c r="D52" s="91"/>
      <c r="E52" s="91"/>
      <c r="F52" s="89">
        <f t="shared" si="1"/>
        <v>0</v>
      </c>
      <c r="G52" s="56"/>
      <c r="H52" s="91"/>
      <c r="I52" s="91"/>
      <c r="J52" s="91"/>
      <c r="K52" s="91"/>
      <c r="L52" s="56"/>
      <c r="M52" s="91"/>
      <c r="N52" s="91"/>
      <c r="O52" s="91"/>
      <c r="P52" s="91"/>
      <c r="Q52" s="60"/>
      <c r="R52" s="91"/>
      <c r="S52" s="91"/>
      <c r="T52" s="91"/>
      <c r="U52" s="91"/>
      <c r="V52" s="91"/>
      <c r="W52" s="91"/>
      <c r="X52" s="91"/>
      <c r="Y52" s="91"/>
      <c r="Z52" s="91"/>
      <c r="AA52" s="91"/>
    </row>
    <row r="53">
      <c r="A53" s="91"/>
      <c r="B53" s="91"/>
      <c r="C53" s="105"/>
      <c r="D53" s="91"/>
      <c r="E53" s="91"/>
      <c r="F53" s="89">
        <f t="shared" si="1"/>
        <v>0</v>
      </c>
      <c r="G53" s="56"/>
      <c r="H53" s="91"/>
      <c r="I53" s="91"/>
      <c r="J53" s="91"/>
      <c r="K53" s="91"/>
      <c r="L53" s="56"/>
      <c r="M53" s="91"/>
      <c r="N53" s="91"/>
      <c r="O53" s="91"/>
      <c r="P53" s="91"/>
      <c r="Q53" s="60"/>
      <c r="R53" s="91"/>
      <c r="S53" s="91"/>
      <c r="T53" s="91"/>
      <c r="U53" s="91"/>
      <c r="V53" s="91"/>
      <c r="W53" s="91"/>
      <c r="X53" s="91"/>
      <c r="Y53" s="91"/>
      <c r="Z53" s="91"/>
      <c r="AA53" s="91"/>
    </row>
    <row r="54">
      <c r="A54" s="91"/>
      <c r="B54" s="91"/>
      <c r="C54" s="105"/>
      <c r="D54" s="91"/>
      <c r="E54" s="91"/>
      <c r="F54" s="89">
        <f t="shared" si="1"/>
        <v>0</v>
      </c>
      <c r="G54" s="56"/>
      <c r="H54" s="91"/>
      <c r="I54" s="91"/>
      <c r="J54" s="91"/>
      <c r="K54" s="91"/>
      <c r="L54" s="56"/>
      <c r="M54" s="91"/>
      <c r="N54" s="91"/>
      <c r="O54" s="91"/>
      <c r="P54" s="91"/>
      <c r="Q54" s="60"/>
      <c r="R54" s="91"/>
      <c r="S54" s="91"/>
      <c r="T54" s="91"/>
      <c r="U54" s="91"/>
      <c r="V54" s="91"/>
      <c r="W54" s="91"/>
      <c r="X54" s="91"/>
      <c r="Y54" s="91"/>
      <c r="Z54" s="91"/>
      <c r="AA54" s="91"/>
    </row>
  </sheetData>
  <mergeCells count="6">
    <mergeCell ref="D1:E1"/>
    <mergeCell ref="A2:B3"/>
    <mergeCell ref="D2:F2"/>
    <mergeCell ref="H2:K2"/>
    <mergeCell ref="M2:P2"/>
    <mergeCell ref="R2:AA2"/>
  </mergeCells>
  <hyperlinks>
    <hyperlink r:id="rId2" ref="O4"/>
    <hyperlink r:id="rId3" ref="O5"/>
  </hyperlinks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14"/>
    <col customWidth="1" min="3" max="3" width="3.86"/>
    <col customWidth="1" min="4" max="4" width="11.86"/>
    <col customWidth="1" min="5" max="5" width="9.29"/>
    <col customWidth="1" min="7" max="7" width="4.0"/>
    <col customWidth="1" min="8" max="8" width="9.86"/>
    <col customWidth="1" min="9" max="9" width="14.43"/>
    <col customWidth="1" min="10" max="10" width="6.0"/>
    <col customWidth="1" min="11" max="11" width="9.57"/>
    <col customWidth="1" min="12" max="12" width="4.0"/>
    <col customWidth="1" min="13" max="13" width="10.29"/>
    <col customWidth="1" min="14" max="14" width="21.57"/>
    <col customWidth="1" min="15" max="15" width="11.29"/>
    <col customWidth="1" min="16" max="16" width="10.71"/>
    <col customWidth="1" min="17" max="17" width="4.14"/>
    <col customWidth="1" min="18" max="18" width="25.14"/>
    <col customWidth="1" min="19" max="19" width="10.14"/>
    <col customWidth="1" min="20" max="20" width="12.43"/>
    <col customWidth="1" min="21" max="21" width="12.14"/>
    <col customWidth="1" min="22" max="22" width="9.86"/>
    <col customWidth="1" min="23" max="23" width="5.71"/>
    <col customWidth="1" min="24" max="24" width="8.43"/>
    <col customWidth="1" min="25" max="25" width="9.86"/>
    <col customWidth="1" min="26" max="26" width="11.29"/>
    <col customWidth="1" min="27" max="27" width="19.43"/>
  </cols>
  <sheetData>
    <row r="1">
      <c r="A1" s="56"/>
      <c r="B1" s="56"/>
      <c r="C1" s="57"/>
      <c r="D1" s="122"/>
      <c r="E1" s="18"/>
      <c r="F1" s="59"/>
      <c r="G1" s="56"/>
      <c r="H1" s="56"/>
      <c r="I1" s="56"/>
      <c r="J1" s="56"/>
      <c r="K1" s="56"/>
      <c r="L1" s="56"/>
      <c r="M1" s="56"/>
      <c r="N1" s="56"/>
      <c r="O1" s="56"/>
      <c r="P1" s="56"/>
      <c r="Q1" s="60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>
      <c r="A2" s="61" t="s">
        <v>135</v>
      </c>
      <c r="B2" s="62"/>
      <c r="C2" s="63"/>
      <c r="D2" s="123" t="s">
        <v>136</v>
      </c>
      <c r="E2" s="17"/>
      <c r="F2" s="18"/>
      <c r="G2" s="65"/>
      <c r="H2" s="66" t="s">
        <v>137</v>
      </c>
      <c r="I2" s="17"/>
      <c r="J2" s="17"/>
      <c r="K2" s="17"/>
      <c r="L2" s="67"/>
      <c r="M2" s="68" t="s">
        <v>138</v>
      </c>
      <c r="N2" s="17"/>
      <c r="O2" s="17"/>
      <c r="P2" s="17"/>
      <c r="Q2" s="60"/>
      <c r="R2" s="69" t="s">
        <v>139</v>
      </c>
      <c r="S2" s="17"/>
      <c r="T2" s="17"/>
      <c r="U2" s="17"/>
      <c r="V2" s="17"/>
      <c r="W2" s="17"/>
      <c r="X2" s="17"/>
      <c r="Y2" s="17"/>
      <c r="Z2" s="17"/>
      <c r="AA2" s="18"/>
    </row>
    <row r="3">
      <c r="A3" s="70"/>
      <c r="B3" s="71"/>
      <c r="C3" s="72"/>
      <c r="D3" s="124" t="s">
        <v>140</v>
      </c>
      <c r="E3" s="74" t="s">
        <v>141</v>
      </c>
      <c r="F3" s="75" t="s">
        <v>142</v>
      </c>
      <c r="G3" s="76"/>
      <c r="H3" s="77" t="s">
        <v>140</v>
      </c>
      <c r="I3" s="78" t="s">
        <v>143</v>
      </c>
      <c r="J3" s="78" t="s">
        <v>144</v>
      </c>
      <c r="K3" s="78" t="s">
        <v>145</v>
      </c>
      <c r="L3" s="76"/>
      <c r="M3" s="79" t="s">
        <v>146</v>
      </c>
      <c r="N3" s="80" t="s">
        <v>147</v>
      </c>
      <c r="O3" s="79" t="s">
        <v>148</v>
      </c>
      <c r="P3" s="81" t="s">
        <v>149</v>
      </c>
      <c r="Q3" s="60"/>
      <c r="R3" s="82" t="s">
        <v>150</v>
      </c>
      <c r="S3" s="83" t="s">
        <v>151</v>
      </c>
      <c r="T3" s="83" t="s">
        <v>152</v>
      </c>
      <c r="U3" s="83" t="s">
        <v>153</v>
      </c>
      <c r="V3" s="83" t="s">
        <v>154</v>
      </c>
      <c r="W3" s="83" t="s">
        <v>155</v>
      </c>
      <c r="X3" s="83" t="s">
        <v>156</v>
      </c>
      <c r="Y3" s="83" t="s">
        <v>157</v>
      </c>
      <c r="Z3" s="83" t="s">
        <v>158</v>
      </c>
      <c r="AA3" s="83" t="s">
        <v>159</v>
      </c>
    </row>
    <row r="4">
      <c r="A4" s="84" t="s">
        <v>160</v>
      </c>
      <c r="B4" s="85">
        <f>sum(K4:K54)</f>
        <v>2053.5</v>
      </c>
      <c r="C4" s="86"/>
      <c r="D4" s="125">
        <v>44104.0</v>
      </c>
      <c r="E4" s="88">
        <v>4.5</v>
      </c>
      <c r="F4" s="89">
        <f t="shared" ref="F4:F54" si="1">E4*37</f>
        <v>166.5</v>
      </c>
      <c r="G4" s="56"/>
      <c r="H4" s="90">
        <v>44085.0</v>
      </c>
      <c r="I4" s="24" t="s">
        <v>161</v>
      </c>
      <c r="J4" s="91"/>
      <c r="K4" s="92">
        <f>sum(F4:F45)</f>
        <v>2053.5</v>
      </c>
      <c r="L4" s="56"/>
      <c r="M4" s="93">
        <v>44104.0</v>
      </c>
      <c r="N4" s="94" t="s">
        <v>177</v>
      </c>
      <c r="O4" s="126" t="s">
        <v>178</v>
      </c>
      <c r="P4" s="92">
        <v>4000.0</v>
      </c>
      <c r="Q4" s="60"/>
      <c r="R4" s="96" t="s">
        <v>164</v>
      </c>
      <c r="S4" s="91"/>
      <c r="T4" s="91"/>
      <c r="U4" s="97"/>
      <c r="V4" s="91"/>
      <c r="W4" s="91"/>
      <c r="X4" s="91"/>
      <c r="Y4" s="91"/>
      <c r="Z4" s="91"/>
      <c r="AA4" s="91"/>
    </row>
    <row r="5">
      <c r="A5" s="98" t="s">
        <v>165</v>
      </c>
      <c r="B5" s="85">
        <f>sum(P4:P54)</f>
        <v>12266</v>
      </c>
      <c r="C5" s="99"/>
      <c r="D5" s="127">
        <v>44110.0</v>
      </c>
      <c r="E5" s="101">
        <v>2.0</v>
      </c>
      <c r="F5" s="89">
        <f t="shared" si="1"/>
        <v>74</v>
      </c>
      <c r="G5" s="56"/>
      <c r="H5" s="90"/>
      <c r="I5" s="24"/>
      <c r="J5" s="91"/>
      <c r="K5" s="102"/>
      <c r="L5" s="56"/>
      <c r="M5" s="93">
        <v>44159.0</v>
      </c>
      <c r="N5" s="24" t="s">
        <v>179</v>
      </c>
      <c r="O5" s="95" t="s">
        <v>180</v>
      </c>
      <c r="P5" s="92">
        <v>4575.0</v>
      </c>
      <c r="Q5" s="60"/>
      <c r="R5" s="103" t="s">
        <v>168</v>
      </c>
      <c r="S5" s="91"/>
      <c r="T5" s="91"/>
      <c r="U5" s="97"/>
      <c r="V5" s="91"/>
      <c r="W5" s="91"/>
      <c r="X5" s="91"/>
      <c r="Y5" s="91"/>
      <c r="Z5" s="91"/>
      <c r="AA5" s="91"/>
    </row>
    <row r="6">
      <c r="A6" s="104" t="s">
        <v>169</v>
      </c>
      <c r="B6" s="85">
        <f>B5-B4</f>
        <v>10212.5</v>
      </c>
      <c r="C6" s="105"/>
      <c r="D6" s="127">
        <v>44111.0</v>
      </c>
      <c r="E6" s="101">
        <v>2.0</v>
      </c>
      <c r="F6" s="89">
        <f t="shared" si="1"/>
        <v>74</v>
      </c>
      <c r="G6" s="56"/>
      <c r="H6" s="90"/>
      <c r="I6" s="24"/>
      <c r="J6" s="91"/>
      <c r="K6" s="102"/>
      <c r="L6" s="56"/>
      <c r="M6" s="106">
        <v>44187.0</v>
      </c>
      <c r="N6" s="24" t="s">
        <v>181</v>
      </c>
      <c r="O6" s="95" t="s">
        <v>182</v>
      </c>
      <c r="P6" s="92">
        <v>2500.0</v>
      </c>
      <c r="Q6" s="60"/>
      <c r="R6" s="107" t="s">
        <v>170</v>
      </c>
      <c r="S6" s="91"/>
      <c r="T6" s="91"/>
      <c r="U6" s="97"/>
      <c r="V6" s="91"/>
      <c r="W6" s="91"/>
      <c r="X6" s="91"/>
      <c r="Y6" s="91"/>
      <c r="Z6" s="91"/>
      <c r="AA6" s="91"/>
    </row>
    <row r="7">
      <c r="A7" s="108" t="s">
        <v>171</v>
      </c>
      <c r="B7" s="109">
        <f>B6/B5</f>
        <v>0.8325860101</v>
      </c>
      <c r="C7" s="105"/>
      <c r="D7" s="127">
        <v>44111.0</v>
      </c>
      <c r="E7" s="101">
        <v>1.0</v>
      </c>
      <c r="F7" s="89">
        <f t="shared" si="1"/>
        <v>37</v>
      </c>
      <c r="G7" s="56"/>
      <c r="H7" s="97"/>
      <c r="I7" s="91"/>
      <c r="J7" s="91"/>
      <c r="K7" s="110"/>
      <c r="L7" s="56"/>
      <c r="M7" s="106">
        <v>44560.0</v>
      </c>
      <c r="N7" s="91"/>
      <c r="O7" s="95"/>
      <c r="P7" s="92">
        <v>1191.0</v>
      </c>
      <c r="Q7" s="60"/>
      <c r="R7" s="111" t="s">
        <v>172</v>
      </c>
      <c r="S7" s="91"/>
      <c r="T7" s="91"/>
      <c r="U7" s="97"/>
      <c r="V7" s="91"/>
      <c r="W7" s="91"/>
      <c r="X7" s="91"/>
      <c r="Y7" s="91"/>
      <c r="Z7" s="91"/>
      <c r="AA7" s="91"/>
    </row>
    <row r="8">
      <c r="A8" s="112" t="s">
        <v>173</v>
      </c>
      <c r="B8" s="113">
        <v>112.0</v>
      </c>
      <c r="C8" s="105"/>
      <c r="D8" s="127">
        <v>44116.0</v>
      </c>
      <c r="E8" s="101">
        <v>2.0</v>
      </c>
      <c r="F8" s="89">
        <f t="shared" si="1"/>
        <v>74</v>
      </c>
      <c r="G8" s="56"/>
      <c r="H8" s="97"/>
      <c r="I8" s="91"/>
      <c r="J8" s="91"/>
      <c r="K8" s="110"/>
      <c r="L8" s="56"/>
      <c r="M8" s="106"/>
      <c r="N8" s="91"/>
      <c r="O8" s="95"/>
      <c r="P8" s="92"/>
      <c r="Q8" s="60"/>
      <c r="R8" s="91"/>
      <c r="S8" s="91"/>
      <c r="T8" s="91"/>
      <c r="U8" s="97"/>
      <c r="V8" s="91"/>
      <c r="W8" s="91"/>
      <c r="X8" s="91"/>
      <c r="Y8" s="91"/>
      <c r="Z8" s="91"/>
      <c r="AA8" s="91"/>
    </row>
    <row r="9">
      <c r="A9" s="114" t="s">
        <v>174</v>
      </c>
      <c r="B9" s="128">
        <f>sum(E4:E54)</f>
        <v>55.5</v>
      </c>
      <c r="C9" s="105"/>
      <c r="D9" s="127">
        <v>44117.0</v>
      </c>
      <c r="E9" s="101">
        <v>4.0</v>
      </c>
      <c r="F9" s="89">
        <f t="shared" si="1"/>
        <v>148</v>
      </c>
      <c r="G9" s="56"/>
      <c r="H9" s="97"/>
      <c r="I9" s="91"/>
      <c r="J9" s="91"/>
      <c r="K9" s="102"/>
      <c r="L9" s="56"/>
      <c r="M9" s="116"/>
      <c r="N9" s="24" t="s">
        <v>183</v>
      </c>
      <c r="O9" s="91"/>
      <c r="P9" s="102"/>
      <c r="Q9" s="60"/>
      <c r="R9" s="91"/>
      <c r="S9" s="91"/>
      <c r="T9" s="91"/>
      <c r="U9" s="97"/>
      <c r="V9" s="91"/>
      <c r="W9" s="91"/>
      <c r="X9" s="91"/>
      <c r="Y9" s="91"/>
      <c r="Z9" s="91"/>
      <c r="AA9" s="91"/>
    </row>
    <row r="10">
      <c r="A10" s="117" t="s">
        <v>175</v>
      </c>
      <c r="B10" s="129">
        <f>B8-B9</f>
        <v>56.5</v>
      </c>
      <c r="C10" s="105"/>
      <c r="D10" s="127">
        <v>44123.0</v>
      </c>
      <c r="E10" s="101">
        <v>3.5</v>
      </c>
      <c r="F10" s="89">
        <f t="shared" si="1"/>
        <v>129.5</v>
      </c>
      <c r="G10" s="56"/>
      <c r="H10" s="97"/>
      <c r="I10" s="91"/>
      <c r="J10" s="91"/>
      <c r="K10" s="110"/>
      <c r="L10" s="56"/>
      <c r="M10" s="116"/>
      <c r="N10" s="91"/>
      <c r="O10" s="91"/>
      <c r="P10" s="110"/>
      <c r="Q10" s="60"/>
      <c r="R10" s="91"/>
      <c r="S10" s="91"/>
      <c r="T10" s="91"/>
      <c r="U10" s="97"/>
      <c r="V10" s="91"/>
      <c r="W10" s="91"/>
      <c r="X10" s="91"/>
      <c r="Y10" s="91"/>
      <c r="Z10" s="91"/>
      <c r="AA10" s="91"/>
    </row>
    <row r="11">
      <c r="A11" s="119"/>
      <c r="B11" s="119"/>
      <c r="C11" s="105"/>
      <c r="D11" s="127">
        <v>44124.0</v>
      </c>
      <c r="E11" s="101">
        <v>1.0</v>
      </c>
      <c r="F11" s="89">
        <f t="shared" si="1"/>
        <v>37</v>
      </c>
      <c r="G11" s="56"/>
      <c r="H11" s="97"/>
      <c r="I11" s="91"/>
      <c r="J11" s="91"/>
      <c r="K11" s="102"/>
      <c r="L11" s="56"/>
      <c r="M11" s="116"/>
      <c r="N11" s="91"/>
      <c r="O11" s="91"/>
      <c r="P11" s="102"/>
      <c r="Q11" s="60"/>
      <c r="R11" s="119"/>
      <c r="S11" s="91"/>
      <c r="T11" s="91"/>
      <c r="U11" s="97"/>
      <c r="V11" s="91"/>
      <c r="W11" s="91"/>
      <c r="X11" s="91"/>
      <c r="Y11" s="91"/>
      <c r="Z11" s="91"/>
      <c r="AA11" s="91"/>
    </row>
    <row r="12">
      <c r="A12" s="130" t="s">
        <v>184</v>
      </c>
      <c r="B12" s="131">
        <f>B5/175</f>
        <v>70.09142857</v>
      </c>
      <c r="C12" s="105"/>
      <c r="D12" s="127">
        <v>44124.0</v>
      </c>
      <c r="E12" s="101">
        <v>2.0</v>
      </c>
      <c r="F12" s="89">
        <f t="shared" si="1"/>
        <v>74</v>
      </c>
      <c r="G12" s="56"/>
      <c r="H12" s="97"/>
      <c r="I12" s="91"/>
      <c r="J12" s="91"/>
      <c r="K12" s="102"/>
      <c r="L12" s="56"/>
      <c r="M12" s="116"/>
      <c r="N12" s="91"/>
      <c r="O12" s="91"/>
      <c r="P12" s="102"/>
      <c r="Q12" s="60"/>
      <c r="R12" s="91"/>
      <c r="S12" s="91"/>
      <c r="T12" s="91"/>
      <c r="U12" s="97"/>
      <c r="V12" s="91"/>
      <c r="W12" s="91"/>
      <c r="X12" s="91"/>
      <c r="Y12" s="91"/>
      <c r="Z12" s="91"/>
      <c r="AA12" s="91"/>
    </row>
    <row r="13">
      <c r="A13" s="24" t="s">
        <v>185</v>
      </c>
      <c r="B13" s="132">
        <v>6.8</v>
      </c>
      <c r="C13" s="105"/>
      <c r="D13" s="127">
        <v>44124.0</v>
      </c>
      <c r="E13" s="101">
        <v>1.0</v>
      </c>
      <c r="F13" s="89">
        <f t="shared" si="1"/>
        <v>37</v>
      </c>
      <c r="G13" s="56"/>
      <c r="H13" s="97"/>
      <c r="I13" s="91"/>
      <c r="J13" s="91"/>
      <c r="K13" s="102"/>
      <c r="L13" s="56"/>
      <c r="M13" s="116"/>
      <c r="N13" s="91"/>
      <c r="O13" s="91"/>
      <c r="P13" s="102"/>
      <c r="Q13" s="60"/>
      <c r="R13" s="91"/>
      <c r="S13" s="91"/>
      <c r="T13" s="91"/>
      <c r="U13" s="97"/>
      <c r="V13" s="91"/>
      <c r="W13" s="91"/>
      <c r="X13" s="91"/>
      <c r="Y13" s="91"/>
      <c r="Z13" s="91"/>
      <c r="AA13" s="91"/>
    </row>
    <row r="14">
      <c r="B14" s="91"/>
      <c r="C14" s="105"/>
      <c r="D14" s="127">
        <v>44130.0</v>
      </c>
      <c r="E14" s="101">
        <v>5.5</v>
      </c>
      <c r="F14" s="89">
        <f t="shared" si="1"/>
        <v>203.5</v>
      </c>
      <c r="G14" s="56"/>
      <c r="H14" s="97"/>
      <c r="I14" s="91"/>
      <c r="J14" s="91"/>
      <c r="K14" s="91"/>
      <c r="L14" s="56"/>
      <c r="M14" s="116"/>
      <c r="N14" s="91"/>
      <c r="O14" s="91"/>
      <c r="P14" s="102"/>
      <c r="Q14" s="60"/>
      <c r="R14" s="91"/>
      <c r="S14" s="91"/>
      <c r="T14" s="91"/>
      <c r="U14" s="97"/>
      <c r="V14" s="91"/>
      <c r="W14" s="91"/>
      <c r="X14" s="91"/>
      <c r="Y14" s="91"/>
      <c r="Z14" s="91"/>
      <c r="AA14" s="91"/>
    </row>
    <row r="15">
      <c r="A15" s="91"/>
      <c r="B15" s="91"/>
      <c r="C15" s="105"/>
      <c r="D15" s="127">
        <v>44134.0</v>
      </c>
      <c r="E15" s="101">
        <v>1.0</v>
      </c>
      <c r="F15" s="89">
        <f t="shared" si="1"/>
        <v>37</v>
      </c>
      <c r="G15" s="56"/>
      <c r="H15" s="97"/>
      <c r="I15" s="91"/>
      <c r="J15" s="91"/>
      <c r="K15" s="91"/>
      <c r="L15" s="56"/>
      <c r="M15" s="116"/>
      <c r="N15" s="91"/>
      <c r="O15" s="91"/>
      <c r="P15" s="102"/>
      <c r="Q15" s="60"/>
      <c r="R15" s="91"/>
      <c r="S15" s="91"/>
      <c r="T15" s="91"/>
      <c r="U15" s="97"/>
      <c r="V15" s="91"/>
      <c r="W15" s="91"/>
      <c r="X15" s="91"/>
      <c r="Y15" s="91"/>
      <c r="Z15" s="91"/>
      <c r="AA15" s="91"/>
    </row>
    <row r="16">
      <c r="A16" s="91"/>
      <c r="B16" s="91"/>
      <c r="C16" s="105"/>
      <c r="D16" s="127">
        <v>44138.0</v>
      </c>
      <c r="E16" s="101">
        <v>6.0</v>
      </c>
      <c r="F16" s="89">
        <f t="shared" si="1"/>
        <v>222</v>
      </c>
      <c r="G16" s="56"/>
      <c r="H16" s="97"/>
      <c r="I16" s="91"/>
      <c r="J16" s="91"/>
      <c r="K16" s="110"/>
      <c r="L16" s="56"/>
      <c r="M16" s="116"/>
      <c r="N16" s="91"/>
      <c r="O16" s="91"/>
      <c r="P16" s="110"/>
      <c r="Q16" s="60"/>
      <c r="R16" s="91"/>
      <c r="S16" s="91"/>
      <c r="T16" s="91"/>
      <c r="U16" s="91"/>
      <c r="V16" s="91"/>
      <c r="W16" s="91"/>
      <c r="X16" s="91"/>
      <c r="Y16" s="91"/>
      <c r="Z16" s="91"/>
      <c r="AA16" s="91"/>
    </row>
    <row r="17">
      <c r="A17" s="91"/>
      <c r="B17" s="91"/>
      <c r="C17" s="105"/>
      <c r="D17" s="127">
        <v>44139.0</v>
      </c>
      <c r="E17" s="101">
        <v>1.0</v>
      </c>
      <c r="F17" s="89">
        <f t="shared" si="1"/>
        <v>37</v>
      </c>
      <c r="G17" s="56"/>
      <c r="H17" s="97"/>
      <c r="I17" s="91"/>
      <c r="J17" s="91"/>
      <c r="K17" s="91"/>
      <c r="L17" s="56"/>
      <c r="M17" s="97"/>
      <c r="N17" s="91"/>
      <c r="O17" s="91"/>
      <c r="P17" s="102"/>
      <c r="Q17" s="60"/>
      <c r="R17" s="91"/>
      <c r="S17" s="91"/>
      <c r="T17" s="91"/>
      <c r="U17" s="91"/>
      <c r="V17" s="91"/>
      <c r="W17" s="91"/>
      <c r="X17" s="91"/>
      <c r="Y17" s="91"/>
      <c r="Z17" s="91"/>
      <c r="AA17" s="91"/>
    </row>
    <row r="18">
      <c r="A18" s="91"/>
      <c r="B18" s="91"/>
      <c r="C18" s="105"/>
      <c r="D18" s="127">
        <v>44141.0</v>
      </c>
      <c r="E18" s="101">
        <v>1.5</v>
      </c>
      <c r="F18" s="89">
        <f t="shared" si="1"/>
        <v>55.5</v>
      </c>
      <c r="G18" s="56"/>
      <c r="H18" s="97"/>
      <c r="I18" s="91"/>
      <c r="J18" s="91"/>
      <c r="K18" s="110"/>
      <c r="L18" s="56"/>
      <c r="M18" s="97"/>
      <c r="N18" s="91"/>
      <c r="O18" s="91"/>
      <c r="P18" s="110"/>
      <c r="Q18" s="60"/>
      <c r="R18" s="91"/>
      <c r="S18" s="91"/>
      <c r="T18" s="91"/>
      <c r="U18" s="91"/>
      <c r="V18" s="91"/>
      <c r="W18" s="91"/>
      <c r="X18" s="91"/>
      <c r="Y18" s="91"/>
      <c r="Z18" s="91"/>
      <c r="AA18" s="91"/>
    </row>
    <row r="19">
      <c r="A19" s="91"/>
      <c r="B19" s="91"/>
      <c r="C19" s="105"/>
      <c r="D19" s="127">
        <v>44144.0</v>
      </c>
      <c r="E19" s="101">
        <v>2.5</v>
      </c>
      <c r="F19" s="89">
        <f t="shared" si="1"/>
        <v>92.5</v>
      </c>
      <c r="G19" s="56"/>
      <c r="H19" s="97"/>
      <c r="I19" s="91"/>
      <c r="J19" s="91"/>
      <c r="K19" s="102"/>
      <c r="L19" s="56"/>
      <c r="M19" s="97"/>
      <c r="N19" s="91"/>
      <c r="O19" s="91"/>
      <c r="P19" s="102"/>
      <c r="Q19" s="60"/>
      <c r="R19" s="91"/>
      <c r="S19" s="91"/>
      <c r="T19" s="91"/>
      <c r="U19" s="91"/>
      <c r="V19" s="91"/>
      <c r="W19" s="91"/>
      <c r="X19" s="91"/>
      <c r="Y19" s="91"/>
      <c r="Z19" s="91"/>
      <c r="AA19" s="91"/>
    </row>
    <row r="20">
      <c r="A20" s="91"/>
      <c r="B20" s="91"/>
      <c r="C20" s="105"/>
      <c r="D20" s="127">
        <v>44146.0</v>
      </c>
      <c r="E20" s="101">
        <v>1.0</v>
      </c>
      <c r="F20" s="89">
        <f t="shared" si="1"/>
        <v>37</v>
      </c>
      <c r="G20" s="56"/>
      <c r="H20" s="97"/>
      <c r="I20" s="91"/>
      <c r="J20" s="91"/>
      <c r="K20" s="102"/>
      <c r="L20" s="56"/>
      <c r="M20" s="97"/>
      <c r="N20" s="91"/>
      <c r="O20" s="91"/>
      <c r="P20" s="102"/>
      <c r="Q20" s="60"/>
      <c r="R20" s="91"/>
      <c r="S20" s="91"/>
      <c r="T20" s="91"/>
      <c r="U20" s="91"/>
      <c r="V20" s="91"/>
      <c r="W20" s="91"/>
      <c r="X20" s="91"/>
      <c r="Y20" s="91"/>
      <c r="Z20" s="91"/>
      <c r="AA20" s="91"/>
    </row>
    <row r="21">
      <c r="A21" s="91"/>
      <c r="B21" s="91"/>
      <c r="C21" s="105"/>
      <c r="D21" s="133">
        <v>44149.0</v>
      </c>
      <c r="E21" s="24">
        <v>2.0</v>
      </c>
      <c r="F21" s="89">
        <f t="shared" si="1"/>
        <v>74</v>
      </c>
      <c r="G21" s="56"/>
      <c r="H21" s="97"/>
      <c r="I21" s="91"/>
      <c r="J21" s="91"/>
      <c r="K21" s="91"/>
      <c r="L21" s="56"/>
      <c r="M21" s="97"/>
      <c r="N21" s="91"/>
      <c r="O21" s="91"/>
      <c r="P21" s="110"/>
      <c r="Q21" s="60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>
      <c r="A22" s="91"/>
      <c r="B22" s="91"/>
      <c r="C22" s="105"/>
      <c r="D22" s="134">
        <v>44151.0</v>
      </c>
      <c r="E22" s="24">
        <v>1.0</v>
      </c>
      <c r="F22" s="89">
        <f t="shared" si="1"/>
        <v>37</v>
      </c>
      <c r="G22" s="56"/>
      <c r="H22" s="97"/>
      <c r="I22" s="91"/>
      <c r="J22" s="91"/>
      <c r="K22" s="110"/>
      <c r="L22" s="56"/>
      <c r="M22" s="97"/>
      <c r="N22" s="91"/>
      <c r="O22" s="91"/>
      <c r="P22" s="110"/>
      <c r="Q22" s="60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>
      <c r="A23" s="91"/>
      <c r="B23" s="91"/>
      <c r="C23" s="105"/>
      <c r="D23" s="134">
        <v>44152.0</v>
      </c>
      <c r="E23" s="24">
        <v>1.0</v>
      </c>
      <c r="F23" s="89">
        <f t="shared" si="1"/>
        <v>37</v>
      </c>
      <c r="G23" s="56"/>
      <c r="H23" s="97"/>
      <c r="I23" s="91"/>
      <c r="J23" s="91"/>
      <c r="K23" s="110"/>
      <c r="L23" s="56"/>
      <c r="M23" s="97"/>
      <c r="N23" s="91"/>
      <c r="O23" s="91"/>
      <c r="P23" s="110"/>
      <c r="Q23" s="60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>
      <c r="A24" s="91"/>
      <c r="B24" s="91"/>
      <c r="C24" s="105"/>
      <c r="D24" s="134">
        <v>44154.0</v>
      </c>
      <c r="E24" s="24">
        <v>1.0</v>
      </c>
      <c r="F24" s="89">
        <f t="shared" si="1"/>
        <v>37</v>
      </c>
      <c r="G24" s="56"/>
      <c r="H24" s="97"/>
      <c r="I24" s="91"/>
      <c r="J24" s="91"/>
      <c r="K24" s="91"/>
      <c r="L24" s="56"/>
      <c r="M24" s="97"/>
      <c r="N24" s="91"/>
      <c r="O24" s="91"/>
      <c r="P24" s="102"/>
      <c r="Q24" s="60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>
      <c r="A25" s="91"/>
      <c r="B25" s="91"/>
      <c r="C25" s="105"/>
      <c r="D25" s="134">
        <v>44155.0</v>
      </c>
      <c r="E25" s="24">
        <v>2.5</v>
      </c>
      <c r="F25" s="89">
        <f t="shared" si="1"/>
        <v>92.5</v>
      </c>
      <c r="G25" s="56"/>
      <c r="H25" s="97"/>
      <c r="I25" s="91"/>
      <c r="J25" s="91"/>
      <c r="K25" s="102"/>
      <c r="L25" s="56"/>
      <c r="M25" s="97"/>
      <c r="N25" s="91"/>
      <c r="O25" s="91"/>
      <c r="P25" s="102"/>
      <c r="Q25" s="60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>
      <c r="A26" s="91"/>
      <c r="B26" s="91"/>
      <c r="C26" s="105"/>
      <c r="D26" s="134">
        <v>44166.0</v>
      </c>
      <c r="E26" s="24">
        <v>1.0</v>
      </c>
      <c r="F26" s="89">
        <f t="shared" si="1"/>
        <v>37</v>
      </c>
      <c r="G26" s="56"/>
      <c r="H26" s="97"/>
      <c r="I26" s="91"/>
      <c r="J26" s="91"/>
      <c r="K26" s="110"/>
      <c r="L26" s="56"/>
      <c r="M26" s="97"/>
      <c r="N26" s="91"/>
      <c r="O26" s="91"/>
      <c r="P26" s="110"/>
      <c r="Q26" s="60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>
      <c r="A27" s="91"/>
      <c r="B27" s="91"/>
      <c r="C27" s="105"/>
      <c r="D27" s="134">
        <v>44168.0</v>
      </c>
      <c r="E27" s="24">
        <v>1.0</v>
      </c>
      <c r="F27" s="89">
        <f t="shared" si="1"/>
        <v>37</v>
      </c>
      <c r="G27" s="56"/>
      <c r="H27" s="97"/>
      <c r="I27" s="91"/>
      <c r="J27" s="91"/>
      <c r="K27" s="102"/>
      <c r="L27" s="56"/>
      <c r="M27" s="97"/>
      <c r="N27" s="91"/>
      <c r="O27" s="91"/>
      <c r="P27" s="102"/>
      <c r="Q27" s="60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>
      <c r="A28" s="91"/>
      <c r="B28" s="91"/>
      <c r="C28" s="105"/>
      <c r="D28" s="134">
        <v>44169.0</v>
      </c>
      <c r="E28" s="24">
        <v>2.0</v>
      </c>
      <c r="F28" s="89">
        <f t="shared" si="1"/>
        <v>74</v>
      </c>
      <c r="G28" s="56"/>
      <c r="H28" s="97"/>
      <c r="I28" s="91"/>
      <c r="J28" s="91"/>
      <c r="K28" s="102"/>
      <c r="L28" s="56"/>
      <c r="M28" s="97"/>
      <c r="N28" s="91"/>
      <c r="O28" s="91"/>
      <c r="P28" s="102"/>
      <c r="Q28" s="60"/>
      <c r="R28" s="119"/>
      <c r="S28" s="91"/>
      <c r="T28" s="91"/>
      <c r="U28" s="91"/>
      <c r="V28" s="91"/>
      <c r="W28" s="91"/>
      <c r="X28" s="91"/>
      <c r="Y28" s="91"/>
      <c r="Z28" s="91"/>
      <c r="AA28" s="91"/>
    </row>
    <row r="29">
      <c r="A29" s="91"/>
      <c r="B29" s="91"/>
      <c r="C29" s="105"/>
      <c r="D29" s="134">
        <v>44173.0</v>
      </c>
      <c r="E29" s="24">
        <v>2.5</v>
      </c>
      <c r="F29" s="89">
        <f t="shared" si="1"/>
        <v>92.5</v>
      </c>
      <c r="G29" s="56"/>
      <c r="H29" s="97"/>
      <c r="I29" s="91"/>
      <c r="J29" s="91"/>
      <c r="K29" s="110"/>
      <c r="L29" s="56"/>
      <c r="M29" s="97"/>
      <c r="N29" s="91"/>
      <c r="O29" s="91"/>
      <c r="P29" s="110"/>
      <c r="Q29" s="60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>
      <c r="A30" s="91"/>
      <c r="B30" s="91"/>
      <c r="C30" s="105"/>
      <c r="D30" s="135"/>
      <c r="E30" s="91"/>
      <c r="F30" s="89">
        <f t="shared" si="1"/>
        <v>0</v>
      </c>
      <c r="G30" s="56"/>
      <c r="H30" s="97"/>
      <c r="I30" s="91"/>
      <c r="J30" s="91"/>
      <c r="K30" s="102"/>
      <c r="L30" s="56"/>
      <c r="M30" s="97"/>
      <c r="N30" s="91"/>
      <c r="O30" s="91"/>
      <c r="P30" s="102"/>
      <c r="Q30" s="60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>
      <c r="A31" s="91"/>
      <c r="B31" s="91"/>
      <c r="C31" s="105"/>
      <c r="D31" s="135"/>
      <c r="E31" s="91"/>
      <c r="F31" s="89">
        <f t="shared" si="1"/>
        <v>0</v>
      </c>
      <c r="G31" s="56"/>
      <c r="H31" s="91"/>
      <c r="I31" s="91"/>
      <c r="J31" s="91"/>
      <c r="K31" s="91"/>
      <c r="L31" s="56"/>
      <c r="M31" s="91"/>
      <c r="N31" s="91"/>
      <c r="O31" s="91"/>
      <c r="P31" s="91"/>
      <c r="Q31" s="60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>
      <c r="A32" s="91"/>
      <c r="B32" s="91"/>
      <c r="C32" s="105"/>
      <c r="D32" s="135"/>
      <c r="E32" s="91"/>
      <c r="F32" s="89">
        <f t="shared" si="1"/>
        <v>0</v>
      </c>
      <c r="G32" s="56"/>
      <c r="H32" s="91"/>
      <c r="I32" s="91"/>
      <c r="J32" s="91"/>
      <c r="K32" s="91"/>
      <c r="L32" s="56"/>
      <c r="M32" s="91"/>
      <c r="N32" s="91"/>
      <c r="O32" s="91"/>
      <c r="P32" s="91"/>
      <c r="Q32" s="60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>
      <c r="A33" s="91"/>
      <c r="B33" s="91"/>
      <c r="C33" s="105"/>
      <c r="D33" s="135"/>
      <c r="E33" s="91"/>
      <c r="F33" s="89">
        <f t="shared" si="1"/>
        <v>0</v>
      </c>
      <c r="G33" s="56"/>
      <c r="H33" s="91"/>
      <c r="I33" s="91"/>
      <c r="J33" s="91"/>
      <c r="K33" s="91"/>
      <c r="L33" s="56"/>
      <c r="M33" s="91"/>
      <c r="N33" s="91"/>
      <c r="O33" s="91"/>
      <c r="P33" s="91"/>
      <c r="Q33" s="60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>
      <c r="A34" s="91"/>
      <c r="B34" s="91"/>
      <c r="C34" s="105"/>
      <c r="D34" s="135"/>
      <c r="E34" s="91"/>
      <c r="F34" s="89">
        <f t="shared" si="1"/>
        <v>0</v>
      </c>
      <c r="G34" s="56"/>
      <c r="H34" s="91"/>
      <c r="I34" s="91"/>
      <c r="J34" s="91"/>
      <c r="K34" s="91"/>
      <c r="L34" s="56"/>
      <c r="M34" s="91"/>
      <c r="N34" s="91"/>
      <c r="O34" s="91"/>
      <c r="P34" s="91"/>
      <c r="Q34" s="60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>
      <c r="A35" s="91"/>
      <c r="B35" s="91"/>
      <c r="C35" s="105"/>
      <c r="D35" s="135"/>
      <c r="E35" s="91"/>
      <c r="F35" s="89">
        <f t="shared" si="1"/>
        <v>0</v>
      </c>
      <c r="G35" s="56"/>
      <c r="H35" s="91"/>
      <c r="I35" s="91"/>
      <c r="J35" s="91"/>
      <c r="K35" s="91"/>
      <c r="L35" s="56"/>
      <c r="M35" s="91"/>
      <c r="N35" s="91"/>
      <c r="O35" s="91"/>
      <c r="P35" s="91"/>
      <c r="Q35" s="60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>
      <c r="A36" s="91"/>
      <c r="B36" s="91"/>
      <c r="C36" s="105"/>
      <c r="D36" s="135"/>
      <c r="E36" s="91"/>
      <c r="F36" s="89">
        <f t="shared" si="1"/>
        <v>0</v>
      </c>
      <c r="G36" s="56"/>
      <c r="H36" s="91"/>
      <c r="I36" s="91"/>
      <c r="J36" s="91"/>
      <c r="K36" s="91"/>
      <c r="L36" s="56"/>
      <c r="M36" s="91"/>
      <c r="N36" s="91"/>
      <c r="O36" s="91"/>
      <c r="P36" s="91"/>
      <c r="Q36" s="60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>
      <c r="A37" s="91"/>
      <c r="B37" s="91"/>
      <c r="C37" s="105"/>
      <c r="D37" s="135"/>
      <c r="E37" s="91"/>
      <c r="F37" s="89">
        <f t="shared" si="1"/>
        <v>0</v>
      </c>
      <c r="G37" s="56"/>
      <c r="H37" s="91"/>
      <c r="I37" s="91"/>
      <c r="J37" s="91"/>
      <c r="K37" s="91"/>
      <c r="L37" s="56"/>
      <c r="M37" s="91"/>
      <c r="N37" s="91"/>
      <c r="O37" s="91"/>
      <c r="P37" s="91"/>
      <c r="Q37" s="60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>
      <c r="A38" s="91"/>
      <c r="B38" s="91"/>
      <c r="C38" s="105"/>
      <c r="D38" s="135"/>
      <c r="E38" s="91"/>
      <c r="F38" s="89">
        <f t="shared" si="1"/>
        <v>0</v>
      </c>
      <c r="G38" s="56"/>
      <c r="H38" s="91"/>
      <c r="I38" s="91"/>
      <c r="J38" s="91"/>
      <c r="K38" s="91"/>
      <c r="L38" s="56"/>
      <c r="M38" s="91"/>
      <c r="N38" s="91"/>
      <c r="O38" s="91"/>
      <c r="P38" s="91"/>
      <c r="Q38" s="60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>
      <c r="A39" s="91"/>
      <c r="B39" s="91"/>
      <c r="C39" s="105"/>
      <c r="D39" s="135"/>
      <c r="E39" s="91"/>
      <c r="F39" s="89">
        <f t="shared" si="1"/>
        <v>0</v>
      </c>
      <c r="G39" s="56"/>
      <c r="H39" s="91"/>
      <c r="I39" s="91"/>
      <c r="J39" s="91"/>
      <c r="K39" s="91"/>
      <c r="L39" s="56"/>
      <c r="M39" s="91"/>
      <c r="N39" s="91"/>
      <c r="O39" s="91"/>
      <c r="P39" s="91"/>
      <c r="Q39" s="60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>
      <c r="A40" s="91"/>
      <c r="B40" s="91"/>
      <c r="C40" s="105"/>
      <c r="D40" s="135"/>
      <c r="E40" s="91"/>
      <c r="F40" s="89">
        <f t="shared" si="1"/>
        <v>0</v>
      </c>
      <c r="G40" s="56"/>
      <c r="H40" s="91"/>
      <c r="I40" s="91"/>
      <c r="J40" s="91"/>
      <c r="K40" s="91"/>
      <c r="L40" s="56"/>
      <c r="M40" s="91"/>
      <c r="N40" s="91"/>
      <c r="O40" s="91"/>
      <c r="P40" s="91"/>
      <c r="Q40" s="60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>
      <c r="A41" s="91"/>
      <c r="B41" s="91"/>
      <c r="C41" s="105"/>
      <c r="D41" s="135"/>
      <c r="E41" s="91"/>
      <c r="F41" s="89">
        <f t="shared" si="1"/>
        <v>0</v>
      </c>
      <c r="G41" s="56"/>
      <c r="H41" s="91"/>
      <c r="I41" s="91"/>
      <c r="J41" s="91"/>
      <c r="K41" s="91"/>
      <c r="L41" s="56"/>
      <c r="M41" s="91"/>
      <c r="N41" s="91"/>
      <c r="O41" s="91"/>
      <c r="P41" s="91"/>
      <c r="Q41" s="60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>
      <c r="A42" s="91"/>
      <c r="B42" s="91"/>
      <c r="C42" s="105"/>
      <c r="D42" s="135"/>
      <c r="E42" s="91"/>
      <c r="F42" s="89">
        <f t="shared" si="1"/>
        <v>0</v>
      </c>
      <c r="G42" s="56"/>
      <c r="H42" s="91"/>
      <c r="I42" s="91"/>
      <c r="J42" s="91"/>
      <c r="K42" s="91"/>
      <c r="L42" s="56"/>
      <c r="M42" s="91"/>
      <c r="N42" s="91"/>
      <c r="O42" s="91"/>
      <c r="P42" s="91"/>
      <c r="Q42" s="60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>
      <c r="A43" s="91"/>
      <c r="B43" s="91"/>
      <c r="C43" s="105"/>
      <c r="D43" s="135"/>
      <c r="E43" s="91"/>
      <c r="F43" s="89">
        <f t="shared" si="1"/>
        <v>0</v>
      </c>
      <c r="G43" s="56"/>
      <c r="H43" s="91"/>
      <c r="I43" s="91"/>
      <c r="J43" s="91"/>
      <c r="K43" s="91"/>
      <c r="L43" s="56"/>
      <c r="M43" s="91"/>
      <c r="N43" s="91"/>
      <c r="O43" s="91"/>
      <c r="P43" s="91"/>
      <c r="Q43" s="60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>
      <c r="A44" s="91"/>
      <c r="B44" s="91"/>
      <c r="C44" s="105"/>
      <c r="D44" s="135"/>
      <c r="E44" s="91"/>
      <c r="F44" s="89">
        <f t="shared" si="1"/>
        <v>0</v>
      </c>
      <c r="G44" s="56"/>
      <c r="H44" s="91"/>
      <c r="I44" s="91"/>
      <c r="J44" s="91"/>
      <c r="K44" s="91"/>
      <c r="L44" s="56"/>
      <c r="M44" s="91"/>
      <c r="N44" s="91"/>
      <c r="O44" s="91"/>
      <c r="P44" s="91"/>
      <c r="Q44" s="60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>
      <c r="A45" s="91"/>
      <c r="B45" s="91"/>
      <c r="C45" s="105"/>
      <c r="D45" s="135"/>
      <c r="E45" s="91"/>
      <c r="F45" s="89">
        <f t="shared" si="1"/>
        <v>0</v>
      </c>
      <c r="G45" s="56"/>
      <c r="H45" s="91"/>
      <c r="I45" s="91"/>
      <c r="J45" s="91"/>
      <c r="K45" s="91"/>
      <c r="L45" s="56"/>
      <c r="M45" s="91"/>
      <c r="N45" s="91"/>
      <c r="O45" s="91"/>
      <c r="P45" s="91"/>
      <c r="Q45" s="60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>
      <c r="A46" s="91"/>
      <c r="B46" s="91"/>
      <c r="C46" s="105"/>
      <c r="D46" s="135"/>
      <c r="E46" s="91"/>
      <c r="F46" s="89">
        <f t="shared" si="1"/>
        <v>0</v>
      </c>
      <c r="G46" s="56"/>
      <c r="H46" s="91"/>
      <c r="I46" s="91"/>
      <c r="J46" s="91"/>
      <c r="K46" s="91"/>
      <c r="L46" s="56"/>
      <c r="M46" s="91"/>
      <c r="N46" s="91"/>
      <c r="O46" s="91"/>
      <c r="P46" s="91"/>
      <c r="Q46" s="60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>
      <c r="A47" s="91"/>
      <c r="B47" s="91"/>
      <c r="C47" s="105"/>
      <c r="D47" s="135"/>
      <c r="E47" s="91"/>
      <c r="F47" s="89">
        <f t="shared" si="1"/>
        <v>0</v>
      </c>
      <c r="G47" s="56"/>
      <c r="H47" s="91"/>
      <c r="I47" s="91"/>
      <c r="J47" s="91"/>
      <c r="K47" s="91"/>
      <c r="L47" s="56"/>
      <c r="M47" s="91"/>
      <c r="N47" s="91"/>
      <c r="O47" s="91"/>
      <c r="P47" s="91"/>
      <c r="Q47" s="60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>
      <c r="A48" s="91"/>
      <c r="B48" s="91"/>
      <c r="C48" s="105"/>
      <c r="D48" s="135"/>
      <c r="E48" s="91"/>
      <c r="F48" s="89">
        <f t="shared" si="1"/>
        <v>0</v>
      </c>
      <c r="G48" s="56"/>
      <c r="H48" s="91"/>
      <c r="I48" s="91"/>
      <c r="J48" s="91"/>
      <c r="K48" s="91"/>
      <c r="L48" s="56"/>
      <c r="M48" s="91"/>
      <c r="N48" s="91"/>
      <c r="O48" s="91"/>
      <c r="P48" s="91"/>
      <c r="Q48" s="60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>
      <c r="A49" s="91"/>
      <c r="B49" s="91"/>
      <c r="C49" s="105"/>
      <c r="D49" s="135"/>
      <c r="E49" s="91"/>
      <c r="F49" s="89">
        <f t="shared" si="1"/>
        <v>0</v>
      </c>
      <c r="G49" s="56"/>
      <c r="H49" s="91"/>
      <c r="I49" s="91"/>
      <c r="J49" s="91"/>
      <c r="K49" s="91"/>
      <c r="L49" s="56"/>
      <c r="M49" s="91"/>
      <c r="N49" s="91"/>
      <c r="O49" s="91"/>
      <c r="P49" s="91"/>
      <c r="Q49" s="60"/>
      <c r="R49" s="91"/>
      <c r="S49" s="91"/>
      <c r="T49" s="91"/>
      <c r="U49" s="91"/>
      <c r="V49" s="91"/>
      <c r="W49" s="91"/>
      <c r="X49" s="91"/>
      <c r="Y49" s="91"/>
      <c r="Z49" s="91"/>
      <c r="AA49" s="91"/>
    </row>
    <row r="50">
      <c r="A50" s="91"/>
      <c r="B50" s="91"/>
      <c r="C50" s="105"/>
      <c r="D50" s="135"/>
      <c r="E50" s="91"/>
      <c r="F50" s="89">
        <f t="shared" si="1"/>
        <v>0</v>
      </c>
      <c r="G50" s="56"/>
      <c r="H50" s="91"/>
      <c r="I50" s="91"/>
      <c r="J50" s="91"/>
      <c r="K50" s="91"/>
      <c r="L50" s="56"/>
      <c r="M50" s="91"/>
      <c r="N50" s="91"/>
      <c r="O50" s="91"/>
      <c r="P50" s="91"/>
      <c r="Q50" s="60"/>
      <c r="R50" s="91"/>
      <c r="S50" s="91"/>
      <c r="T50" s="91"/>
      <c r="U50" s="91"/>
      <c r="V50" s="91"/>
      <c r="W50" s="91"/>
      <c r="X50" s="91"/>
      <c r="Y50" s="91"/>
      <c r="Z50" s="91"/>
      <c r="AA50" s="91"/>
    </row>
    <row r="51">
      <c r="A51" s="91"/>
      <c r="B51" s="91"/>
      <c r="C51" s="105"/>
      <c r="D51" s="135"/>
      <c r="E51" s="91"/>
      <c r="F51" s="89">
        <f t="shared" si="1"/>
        <v>0</v>
      </c>
      <c r="G51" s="56"/>
      <c r="H51" s="91"/>
      <c r="I51" s="91"/>
      <c r="J51" s="91"/>
      <c r="K51" s="91"/>
      <c r="L51" s="56"/>
      <c r="M51" s="91"/>
      <c r="N51" s="91"/>
      <c r="O51" s="91"/>
      <c r="P51" s="91"/>
      <c r="Q51" s="60"/>
      <c r="R51" s="91"/>
      <c r="S51" s="91"/>
      <c r="T51" s="91"/>
      <c r="U51" s="91"/>
      <c r="V51" s="91"/>
      <c r="W51" s="91"/>
      <c r="X51" s="91"/>
      <c r="Y51" s="91"/>
      <c r="Z51" s="91"/>
      <c r="AA51" s="91"/>
    </row>
    <row r="52">
      <c r="A52" s="91"/>
      <c r="B52" s="91"/>
      <c r="C52" s="105"/>
      <c r="D52" s="135"/>
      <c r="E52" s="91"/>
      <c r="F52" s="89">
        <f t="shared" si="1"/>
        <v>0</v>
      </c>
      <c r="G52" s="56"/>
      <c r="H52" s="91"/>
      <c r="I52" s="91"/>
      <c r="J52" s="91"/>
      <c r="K52" s="91"/>
      <c r="L52" s="56"/>
      <c r="M52" s="91"/>
      <c r="N52" s="91"/>
      <c r="O52" s="91"/>
      <c r="P52" s="91"/>
      <c r="Q52" s="60"/>
      <c r="R52" s="91"/>
      <c r="S52" s="91"/>
      <c r="T52" s="91"/>
      <c r="U52" s="91"/>
      <c r="V52" s="91"/>
      <c r="W52" s="91"/>
      <c r="X52" s="91"/>
      <c r="Y52" s="91"/>
      <c r="Z52" s="91"/>
      <c r="AA52" s="91"/>
    </row>
    <row r="53">
      <c r="A53" s="91"/>
      <c r="B53" s="91"/>
      <c r="C53" s="105"/>
      <c r="D53" s="135"/>
      <c r="E53" s="91"/>
      <c r="F53" s="89">
        <f t="shared" si="1"/>
        <v>0</v>
      </c>
      <c r="G53" s="56"/>
      <c r="H53" s="91"/>
      <c r="I53" s="91"/>
      <c r="J53" s="91"/>
      <c r="K53" s="91"/>
      <c r="L53" s="56"/>
      <c r="M53" s="91"/>
      <c r="N53" s="91"/>
      <c r="O53" s="91"/>
      <c r="P53" s="91"/>
      <c r="Q53" s="60"/>
      <c r="R53" s="91"/>
      <c r="S53" s="91"/>
      <c r="T53" s="91"/>
      <c r="U53" s="91"/>
      <c r="V53" s="91"/>
      <c r="W53" s="91"/>
      <c r="X53" s="91"/>
      <c r="Y53" s="91"/>
      <c r="Z53" s="91"/>
      <c r="AA53" s="91"/>
    </row>
    <row r="54">
      <c r="A54" s="91"/>
      <c r="B54" s="91"/>
      <c r="C54" s="105"/>
      <c r="D54" s="135"/>
      <c r="E54" s="91"/>
      <c r="F54" s="89">
        <f t="shared" si="1"/>
        <v>0</v>
      </c>
      <c r="G54" s="56"/>
      <c r="H54" s="91"/>
      <c r="I54" s="91"/>
      <c r="J54" s="91"/>
      <c r="K54" s="91"/>
      <c r="L54" s="56"/>
      <c r="M54" s="91"/>
      <c r="N54" s="91"/>
      <c r="O54" s="91"/>
      <c r="P54" s="91"/>
      <c r="Q54" s="60"/>
      <c r="R54" s="91"/>
      <c r="S54" s="91"/>
      <c r="T54" s="91"/>
      <c r="U54" s="91"/>
      <c r="V54" s="91"/>
      <c r="W54" s="91"/>
      <c r="X54" s="91"/>
      <c r="Y54" s="91"/>
      <c r="Z54" s="91"/>
      <c r="AA54" s="91"/>
    </row>
  </sheetData>
  <mergeCells count="6">
    <mergeCell ref="D1:E1"/>
    <mergeCell ref="A2:B3"/>
    <mergeCell ref="D2:F2"/>
    <mergeCell ref="H2:K2"/>
    <mergeCell ref="M2:P2"/>
    <mergeCell ref="R2:AA2"/>
  </mergeCells>
  <hyperlinks>
    <hyperlink r:id="rId2" ref="O5"/>
    <hyperlink r:id="rId3" ref="O6"/>
  </hyperlinks>
  <drawing r:id="rId4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14"/>
    <col customWidth="1" min="3" max="3" width="3.86"/>
    <col customWidth="1" min="4" max="4" width="11.57"/>
    <col customWidth="1" min="5" max="5" width="9.29"/>
    <col customWidth="1" min="7" max="7" width="4.0"/>
    <col customWidth="1" min="8" max="8" width="9.86"/>
    <col customWidth="1" min="9" max="9" width="14.43"/>
    <col customWidth="1" min="10" max="10" width="6.0"/>
    <col customWidth="1" min="11" max="11" width="8.57"/>
    <col customWidth="1" min="12" max="12" width="3.0"/>
    <col customWidth="1" min="13" max="13" width="10.29"/>
    <col customWidth="1" min="14" max="14" width="21.57"/>
    <col customWidth="1" min="15" max="15" width="11.29"/>
    <col customWidth="1" min="16" max="16" width="10.71"/>
    <col customWidth="1" min="17" max="17" width="4.14"/>
    <col customWidth="1" min="18" max="18" width="25.14"/>
    <col customWidth="1" min="19" max="19" width="10.14"/>
    <col customWidth="1" min="20" max="20" width="12.43"/>
    <col customWidth="1" min="21" max="21" width="12.14"/>
    <col customWidth="1" min="22" max="22" width="9.86"/>
    <col customWidth="1" min="23" max="23" width="5.71"/>
    <col customWidth="1" min="24" max="24" width="8.43"/>
    <col customWidth="1" min="25" max="25" width="9.86"/>
    <col customWidth="1" min="26" max="26" width="11.29"/>
    <col customWidth="1" min="27" max="27" width="19.43"/>
  </cols>
  <sheetData>
    <row r="1">
      <c r="A1" s="56"/>
      <c r="B1" s="56"/>
      <c r="C1" s="57"/>
      <c r="D1" s="122"/>
      <c r="E1" s="18"/>
      <c r="F1" s="59"/>
      <c r="G1" s="56"/>
      <c r="H1" s="56"/>
      <c r="I1" s="56"/>
      <c r="J1" s="56"/>
      <c r="K1" s="56"/>
      <c r="L1" s="56"/>
      <c r="M1" s="56"/>
      <c r="N1" s="56"/>
      <c r="O1" s="56"/>
      <c r="P1" s="56"/>
      <c r="Q1" s="60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>
      <c r="A2" s="61" t="s">
        <v>135</v>
      </c>
      <c r="B2" s="62"/>
      <c r="C2" s="63"/>
      <c r="D2" s="123" t="s">
        <v>136</v>
      </c>
      <c r="E2" s="17"/>
      <c r="F2" s="18"/>
      <c r="G2" s="65"/>
      <c r="H2" s="66" t="s">
        <v>137</v>
      </c>
      <c r="I2" s="17"/>
      <c r="J2" s="17"/>
      <c r="K2" s="17"/>
      <c r="L2" s="67"/>
      <c r="M2" s="68" t="s">
        <v>138</v>
      </c>
      <c r="N2" s="17"/>
      <c r="O2" s="17"/>
      <c r="P2" s="17"/>
      <c r="Q2" s="60"/>
      <c r="R2" s="69" t="s">
        <v>139</v>
      </c>
      <c r="S2" s="17"/>
      <c r="T2" s="17"/>
      <c r="U2" s="17"/>
      <c r="V2" s="17"/>
      <c r="W2" s="17"/>
      <c r="X2" s="17"/>
      <c r="Y2" s="17"/>
      <c r="Z2" s="17"/>
      <c r="AA2" s="18"/>
    </row>
    <row r="3">
      <c r="A3" s="70"/>
      <c r="B3" s="71"/>
      <c r="C3" s="72"/>
      <c r="D3" s="124" t="s">
        <v>140</v>
      </c>
      <c r="E3" s="74" t="s">
        <v>141</v>
      </c>
      <c r="F3" s="75" t="s">
        <v>142</v>
      </c>
      <c r="G3" s="76"/>
      <c r="H3" s="77" t="s">
        <v>140</v>
      </c>
      <c r="I3" s="78" t="s">
        <v>143</v>
      </c>
      <c r="J3" s="78" t="s">
        <v>144</v>
      </c>
      <c r="K3" s="78" t="s">
        <v>145</v>
      </c>
      <c r="L3" s="76"/>
      <c r="M3" s="79" t="s">
        <v>146</v>
      </c>
      <c r="N3" s="80" t="s">
        <v>147</v>
      </c>
      <c r="O3" s="79" t="s">
        <v>148</v>
      </c>
      <c r="P3" s="81" t="s">
        <v>149</v>
      </c>
      <c r="Q3" s="60"/>
      <c r="R3" s="82" t="s">
        <v>150</v>
      </c>
      <c r="S3" s="83" t="s">
        <v>151</v>
      </c>
      <c r="T3" s="83" t="s">
        <v>152</v>
      </c>
      <c r="U3" s="83" t="s">
        <v>153</v>
      </c>
      <c r="V3" s="83" t="s">
        <v>154</v>
      </c>
      <c r="W3" s="83" t="s">
        <v>155</v>
      </c>
      <c r="X3" s="83" t="s">
        <v>156</v>
      </c>
      <c r="Y3" s="83" t="s">
        <v>157</v>
      </c>
      <c r="Z3" s="83" t="s">
        <v>158</v>
      </c>
      <c r="AA3" s="83" t="s">
        <v>159</v>
      </c>
    </row>
    <row r="4">
      <c r="A4" s="84" t="s">
        <v>160</v>
      </c>
      <c r="B4" s="85">
        <f>sum(K4:K54)</f>
        <v>1211.75</v>
      </c>
      <c r="C4" s="86"/>
      <c r="D4" s="125">
        <v>44163.0</v>
      </c>
      <c r="E4" s="88">
        <v>2.25</v>
      </c>
      <c r="F4" s="89">
        <f t="shared" ref="F4:F54" si="1">E4*37</f>
        <v>83.25</v>
      </c>
      <c r="G4" s="56"/>
      <c r="H4" s="90">
        <v>44085.0</v>
      </c>
      <c r="I4" s="24" t="s">
        <v>161</v>
      </c>
      <c r="J4" s="91"/>
      <c r="K4" s="92">
        <f>sum(F4:F52)</f>
        <v>1211.75</v>
      </c>
      <c r="L4" s="56"/>
      <c r="M4" s="93">
        <v>44132.0</v>
      </c>
      <c r="N4" s="94" t="s">
        <v>162</v>
      </c>
      <c r="O4" s="95" t="s">
        <v>186</v>
      </c>
      <c r="P4" s="92">
        <v>4294.0</v>
      </c>
      <c r="Q4" s="60"/>
      <c r="R4" s="96" t="s">
        <v>164</v>
      </c>
      <c r="S4" s="91"/>
      <c r="T4" s="91"/>
      <c r="U4" s="97"/>
      <c r="V4" s="91"/>
      <c r="W4" s="91"/>
      <c r="X4" s="91"/>
      <c r="Y4" s="91"/>
      <c r="Z4" s="91"/>
      <c r="AA4" s="91"/>
    </row>
    <row r="5">
      <c r="A5" s="98" t="s">
        <v>165</v>
      </c>
      <c r="B5" s="85">
        <f>sum(P4:P54)</f>
        <v>5659</v>
      </c>
      <c r="C5" s="99"/>
      <c r="D5" s="127">
        <v>44140.0</v>
      </c>
      <c r="E5" s="101">
        <v>2.0</v>
      </c>
      <c r="F5" s="89">
        <f t="shared" si="1"/>
        <v>74</v>
      </c>
      <c r="G5" s="56"/>
      <c r="H5" s="90"/>
      <c r="I5" s="24"/>
      <c r="J5" s="91"/>
      <c r="K5" s="102"/>
      <c r="L5" s="56"/>
      <c r="M5" s="93">
        <v>44187.0</v>
      </c>
      <c r="N5" s="24" t="s">
        <v>187</v>
      </c>
      <c r="O5" s="95" t="s">
        <v>188</v>
      </c>
      <c r="P5" s="92">
        <v>1365.0</v>
      </c>
      <c r="Q5" s="60"/>
      <c r="R5" s="103" t="s">
        <v>168</v>
      </c>
      <c r="S5" s="91"/>
      <c r="T5" s="91"/>
      <c r="U5" s="97"/>
      <c r="V5" s="91"/>
      <c r="W5" s="91"/>
      <c r="X5" s="91"/>
      <c r="Y5" s="91"/>
      <c r="Z5" s="91"/>
      <c r="AA5" s="91"/>
    </row>
    <row r="6">
      <c r="A6" s="104" t="s">
        <v>169</v>
      </c>
      <c r="B6" s="85">
        <f>B5-B4</f>
        <v>4447.25</v>
      </c>
      <c r="C6" s="105"/>
      <c r="D6" s="127">
        <v>44152.0</v>
      </c>
      <c r="E6" s="101">
        <v>1.0</v>
      </c>
      <c r="F6" s="89">
        <f t="shared" si="1"/>
        <v>37</v>
      </c>
      <c r="G6" s="56"/>
      <c r="H6" s="90"/>
      <c r="I6" s="24"/>
      <c r="J6" s="91"/>
      <c r="K6" s="102"/>
      <c r="L6" s="56"/>
      <c r="M6" s="106"/>
      <c r="N6" s="24" t="s">
        <v>189</v>
      </c>
      <c r="O6" s="95"/>
      <c r="P6" s="92"/>
      <c r="Q6" s="60"/>
      <c r="R6" s="107" t="s">
        <v>170</v>
      </c>
      <c r="S6" s="91"/>
      <c r="T6" s="91"/>
      <c r="U6" s="97"/>
      <c r="V6" s="91"/>
      <c r="W6" s="91"/>
      <c r="X6" s="91"/>
      <c r="Y6" s="91"/>
      <c r="Z6" s="91"/>
      <c r="AA6" s="91"/>
    </row>
    <row r="7">
      <c r="A7" s="108" t="s">
        <v>171</v>
      </c>
      <c r="B7" s="109">
        <f>B6/B5</f>
        <v>0.7858720622</v>
      </c>
      <c r="C7" s="105"/>
      <c r="D7" s="127">
        <v>44152.0</v>
      </c>
      <c r="E7" s="101">
        <v>1.5</v>
      </c>
      <c r="F7" s="89">
        <f t="shared" si="1"/>
        <v>55.5</v>
      </c>
      <c r="G7" s="56"/>
      <c r="H7" s="97"/>
      <c r="I7" s="91"/>
      <c r="J7" s="91"/>
      <c r="K7" s="110"/>
      <c r="L7" s="56"/>
      <c r="M7" s="106"/>
      <c r="N7" s="24" t="s">
        <v>190</v>
      </c>
      <c r="O7" s="95"/>
      <c r="P7" s="92"/>
      <c r="Q7" s="60"/>
      <c r="R7" s="111" t="s">
        <v>172</v>
      </c>
      <c r="S7" s="91"/>
      <c r="T7" s="91"/>
      <c r="U7" s="97"/>
      <c r="V7" s="91"/>
      <c r="W7" s="91"/>
      <c r="X7" s="91"/>
      <c r="Y7" s="91"/>
      <c r="Z7" s="91"/>
      <c r="AA7" s="91"/>
    </row>
    <row r="8">
      <c r="A8" s="112" t="s">
        <v>173</v>
      </c>
      <c r="B8" s="113">
        <v>140.0</v>
      </c>
      <c r="C8" s="105"/>
      <c r="D8" s="127">
        <v>44166.0</v>
      </c>
      <c r="E8" s="101">
        <v>3.25</v>
      </c>
      <c r="F8" s="89">
        <f t="shared" si="1"/>
        <v>120.25</v>
      </c>
      <c r="G8" s="56"/>
      <c r="H8" s="97"/>
      <c r="I8" s="91"/>
      <c r="J8" s="91"/>
      <c r="K8" s="110"/>
      <c r="L8" s="56"/>
      <c r="M8" s="106"/>
      <c r="N8" s="24" t="s">
        <v>191</v>
      </c>
      <c r="O8" s="95"/>
      <c r="P8" s="92"/>
      <c r="Q8" s="60"/>
      <c r="R8" s="91"/>
      <c r="S8" s="91"/>
      <c r="T8" s="91"/>
      <c r="U8" s="97"/>
      <c r="V8" s="91"/>
      <c r="W8" s="91"/>
      <c r="X8" s="91"/>
      <c r="Y8" s="91"/>
      <c r="Z8" s="91"/>
      <c r="AA8" s="91"/>
    </row>
    <row r="9">
      <c r="A9" s="114" t="s">
        <v>174</v>
      </c>
      <c r="B9" s="115">
        <f>sum(E4:E54)</f>
        <v>32.75</v>
      </c>
      <c r="C9" s="105"/>
      <c r="D9" s="127">
        <v>44166.0</v>
      </c>
      <c r="E9" s="101">
        <v>4.5</v>
      </c>
      <c r="F9" s="89">
        <f t="shared" si="1"/>
        <v>166.5</v>
      </c>
      <c r="G9" s="56"/>
      <c r="H9" s="97"/>
      <c r="I9" s="91"/>
      <c r="J9" s="91"/>
      <c r="K9" s="102"/>
      <c r="L9" s="56"/>
      <c r="M9" s="116"/>
      <c r="N9" s="24" t="s">
        <v>192</v>
      </c>
      <c r="O9" s="91"/>
      <c r="P9" s="102"/>
      <c r="Q9" s="60"/>
      <c r="R9" s="91"/>
      <c r="S9" s="91"/>
      <c r="T9" s="91"/>
      <c r="U9" s="97"/>
      <c r="V9" s="91"/>
      <c r="W9" s="91"/>
      <c r="X9" s="91"/>
      <c r="Y9" s="91"/>
      <c r="Z9" s="91"/>
      <c r="AA9" s="91"/>
    </row>
    <row r="10">
      <c r="A10" s="117" t="s">
        <v>175</v>
      </c>
      <c r="B10" s="118">
        <f>B8-B9</f>
        <v>107.25</v>
      </c>
      <c r="C10" s="105"/>
      <c r="D10" s="127">
        <v>44172.0</v>
      </c>
      <c r="E10" s="101">
        <v>5.0</v>
      </c>
      <c r="F10" s="89">
        <f t="shared" si="1"/>
        <v>185</v>
      </c>
      <c r="G10" s="56"/>
      <c r="H10" s="97"/>
      <c r="I10" s="91"/>
      <c r="J10" s="91"/>
      <c r="K10" s="110"/>
      <c r="L10" s="56"/>
      <c r="M10" s="116"/>
      <c r="N10" s="24" t="s">
        <v>193</v>
      </c>
      <c r="O10" s="91"/>
      <c r="P10" s="110"/>
      <c r="Q10" s="60"/>
      <c r="R10" s="91"/>
      <c r="S10" s="91"/>
      <c r="T10" s="91"/>
      <c r="U10" s="97"/>
      <c r="V10" s="91"/>
      <c r="W10" s="91"/>
      <c r="X10" s="91"/>
      <c r="Y10" s="91"/>
      <c r="Z10" s="91"/>
      <c r="AA10" s="91"/>
    </row>
    <row r="11">
      <c r="A11" s="119"/>
      <c r="B11" s="119"/>
      <c r="C11" s="105"/>
      <c r="D11" s="127">
        <v>44173.0</v>
      </c>
      <c r="E11" s="101">
        <v>4.5</v>
      </c>
      <c r="F11" s="89">
        <f t="shared" si="1"/>
        <v>166.5</v>
      </c>
      <c r="G11" s="56"/>
      <c r="H11" s="97"/>
      <c r="I11" s="91"/>
      <c r="J11" s="91"/>
      <c r="K11" s="102"/>
      <c r="L11" s="56"/>
      <c r="M11" s="116"/>
      <c r="N11" s="24" t="s">
        <v>194</v>
      </c>
      <c r="O11" s="91"/>
      <c r="P11" s="102"/>
      <c r="Q11" s="60"/>
      <c r="R11" s="119"/>
      <c r="S11" s="91"/>
      <c r="T11" s="91"/>
      <c r="U11" s="97"/>
      <c r="V11" s="91"/>
      <c r="W11" s="91"/>
      <c r="X11" s="91"/>
      <c r="Y11" s="91"/>
      <c r="Z11" s="91"/>
      <c r="AA11" s="91"/>
    </row>
    <row r="12">
      <c r="A12" s="119"/>
      <c r="B12" s="119"/>
      <c r="C12" s="105"/>
      <c r="D12" s="127">
        <v>44174.0</v>
      </c>
      <c r="E12" s="101">
        <v>2.0</v>
      </c>
      <c r="F12" s="89">
        <f t="shared" si="1"/>
        <v>74</v>
      </c>
      <c r="G12" s="56"/>
      <c r="H12" s="97"/>
      <c r="I12" s="91"/>
      <c r="J12" s="91"/>
      <c r="K12" s="102"/>
      <c r="L12" s="56"/>
      <c r="M12" s="116"/>
      <c r="N12" s="24" t="s">
        <v>195</v>
      </c>
      <c r="O12" s="91"/>
      <c r="P12" s="102"/>
      <c r="Q12" s="60"/>
      <c r="R12" s="91"/>
      <c r="S12" s="91"/>
      <c r="T12" s="91"/>
      <c r="U12" s="97"/>
      <c r="V12" s="91"/>
      <c r="W12" s="91"/>
      <c r="X12" s="91"/>
      <c r="Y12" s="91"/>
      <c r="Z12" s="91"/>
      <c r="AA12" s="91"/>
    </row>
    <row r="13">
      <c r="A13" s="24" t="s">
        <v>196</v>
      </c>
      <c r="B13" s="136">
        <f>B5/175</f>
        <v>32.33714286</v>
      </c>
      <c r="C13" s="105"/>
      <c r="D13" s="127">
        <v>44174.0</v>
      </c>
      <c r="E13" s="101">
        <v>2.0</v>
      </c>
      <c r="F13" s="89">
        <f t="shared" si="1"/>
        <v>74</v>
      </c>
      <c r="G13" s="56"/>
      <c r="H13" s="97"/>
      <c r="I13" s="91"/>
      <c r="J13" s="91"/>
      <c r="K13" s="102"/>
      <c r="L13" s="56"/>
      <c r="M13" s="116"/>
      <c r="N13" s="24" t="s">
        <v>197</v>
      </c>
      <c r="O13" s="91"/>
      <c r="P13" s="102"/>
      <c r="Q13" s="60"/>
      <c r="R13" s="91"/>
      <c r="S13" s="91"/>
      <c r="T13" s="91"/>
      <c r="U13" s="97"/>
      <c r="V13" s="91"/>
      <c r="W13" s="91"/>
      <c r="X13" s="91"/>
      <c r="Y13" s="91"/>
      <c r="Z13" s="91"/>
      <c r="AA13" s="91"/>
    </row>
    <row r="14">
      <c r="A14" s="24" t="s">
        <v>198</v>
      </c>
      <c r="B14" s="136">
        <f>B9-B13</f>
        <v>0.4128571429</v>
      </c>
      <c r="C14" s="105"/>
      <c r="D14" s="127">
        <v>44174.0</v>
      </c>
      <c r="E14" s="101">
        <v>0.5</v>
      </c>
      <c r="F14" s="89">
        <f t="shared" si="1"/>
        <v>18.5</v>
      </c>
      <c r="G14" s="56"/>
      <c r="H14" s="97"/>
      <c r="I14" s="91"/>
      <c r="J14" s="91"/>
      <c r="K14" s="91"/>
      <c r="L14" s="56"/>
      <c r="M14" s="116"/>
      <c r="N14" s="24" t="s">
        <v>199</v>
      </c>
      <c r="O14" s="91"/>
      <c r="P14" s="102"/>
      <c r="Q14" s="60"/>
      <c r="R14" s="91"/>
      <c r="S14" s="91"/>
      <c r="T14" s="91"/>
      <c r="U14" s="97"/>
      <c r="V14" s="91"/>
      <c r="W14" s="91"/>
      <c r="X14" s="91"/>
      <c r="Y14" s="91"/>
      <c r="Z14" s="91"/>
      <c r="AA14" s="91"/>
    </row>
    <row r="15">
      <c r="A15" s="24"/>
      <c r="B15" s="91"/>
      <c r="C15" s="105"/>
      <c r="D15" s="127">
        <v>44180.0</v>
      </c>
      <c r="E15" s="101">
        <v>1.75</v>
      </c>
      <c r="F15" s="89">
        <f t="shared" si="1"/>
        <v>64.75</v>
      </c>
      <c r="G15" s="56"/>
      <c r="H15" s="97"/>
      <c r="I15" s="91"/>
      <c r="J15" s="91"/>
      <c r="K15" s="91"/>
      <c r="L15" s="56"/>
      <c r="M15" s="116"/>
      <c r="N15" s="91"/>
      <c r="O15" s="91"/>
      <c r="P15" s="102"/>
      <c r="Q15" s="60"/>
      <c r="R15" s="91"/>
      <c r="S15" s="91"/>
      <c r="T15" s="91"/>
      <c r="U15" s="97"/>
      <c r="V15" s="91"/>
      <c r="W15" s="91"/>
      <c r="X15" s="91"/>
      <c r="Y15" s="91"/>
      <c r="Z15" s="91"/>
      <c r="AA15" s="91"/>
    </row>
    <row r="16">
      <c r="A16" s="91"/>
      <c r="B16" s="91"/>
      <c r="C16" s="105"/>
      <c r="D16" s="127">
        <v>44180.0</v>
      </c>
      <c r="E16" s="101">
        <v>2.0</v>
      </c>
      <c r="F16" s="89">
        <f t="shared" si="1"/>
        <v>74</v>
      </c>
      <c r="G16" s="56"/>
      <c r="H16" s="97"/>
      <c r="I16" s="91"/>
      <c r="J16" s="91"/>
      <c r="K16" s="110"/>
      <c r="L16" s="56"/>
      <c r="M16" s="116"/>
      <c r="N16" s="91"/>
      <c r="O16" s="91"/>
      <c r="P16" s="110"/>
      <c r="Q16" s="60"/>
      <c r="R16" s="91"/>
      <c r="S16" s="91"/>
      <c r="T16" s="91"/>
      <c r="U16" s="91"/>
      <c r="V16" s="91"/>
      <c r="W16" s="91"/>
      <c r="X16" s="91"/>
      <c r="Y16" s="91"/>
      <c r="Z16" s="91"/>
      <c r="AA16" s="91"/>
    </row>
    <row r="17">
      <c r="A17" s="91"/>
      <c r="B17" s="91"/>
      <c r="C17" s="105"/>
      <c r="D17" s="127">
        <v>44259.0</v>
      </c>
      <c r="E17" s="101">
        <v>0.5</v>
      </c>
      <c r="F17" s="89">
        <f t="shared" si="1"/>
        <v>18.5</v>
      </c>
      <c r="G17" s="56"/>
      <c r="H17" s="97"/>
      <c r="I17" s="91"/>
      <c r="J17" s="91"/>
      <c r="K17" s="91"/>
      <c r="L17" s="56"/>
      <c r="M17" s="97"/>
      <c r="N17" s="91"/>
      <c r="O17" s="91"/>
      <c r="P17" s="102"/>
      <c r="Q17" s="60"/>
      <c r="R17" s="91"/>
      <c r="S17" s="91"/>
      <c r="T17" s="91"/>
      <c r="U17" s="91"/>
      <c r="V17" s="91"/>
      <c r="W17" s="91"/>
      <c r="X17" s="91"/>
      <c r="Y17" s="91"/>
      <c r="Z17" s="91"/>
      <c r="AA17" s="91"/>
    </row>
    <row r="18">
      <c r="A18" s="91"/>
      <c r="B18" s="91"/>
      <c r="C18" s="105"/>
      <c r="D18" s="127"/>
      <c r="E18" s="127"/>
      <c r="F18" s="89">
        <f t="shared" si="1"/>
        <v>0</v>
      </c>
      <c r="G18" s="56"/>
      <c r="H18" s="97"/>
      <c r="I18" s="91"/>
      <c r="J18" s="91"/>
      <c r="K18" s="110"/>
      <c r="L18" s="56"/>
      <c r="M18" s="97"/>
      <c r="N18" s="91"/>
      <c r="O18" s="91"/>
      <c r="P18" s="110"/>
      <c r="Q18" s="60"/>
      <c r="R18" s="91"/>
      <c r="S18" s="91"/>
      <c r="T18" s="91"/>
      <c r="U18" s="91"/>
      <c r="V18" s="91"/>
      <c r="W18" s="91"/>
      <c r="X18" s="91"/>
      <c r="Y18" s="91"/>
      <c r="Z18" s="91"/>
      <c r="AA18" s="91"/>
    </row>
    <row r="19">
      <c r="A19" s="91"/>
      <c r="B19" s="91"/>
      <c r="C19" s="105"/>
      <c r="D19" s="127"/>
      <c r="E19" s="101"/>
      <c r="F19" s="89">
        <f t="shared" si="1"/>
        <v>0</v>
      </c>
      <c r="G19" s="56"/>
      <c r="H19" s="97"/>
      <c r="I19" s="91"/>
      <c r="J19" s="91"/>
      <c r="K19" s="102"/>
      <c r="L19" s="56"/>
      <c r="M19" s="97"/>
      <c r="N19" s="91"/>
      <c r="O19" s="91"/>
      <c r="P19" s="102"/>
      <c r="Q19" s="60"/>
      <c r="R19" s="91"/>
      <c r="S19" s="91"/>
      <c r="T19" s="91"/>
      <c r="U19" s="91"/>
      <c r="V19" s="91"/>
      <c r="W19" s="91"/>
      <c r="X19" s="91"/>
      <c r="Y19" s="91"/>
      <c r="Z19" s="91"/>
      <c r="AA19" s="91"/>
    </row>
    <row r="20">
      <c r="A20" s="91"/>
      <c r="B20" s="91"/>
      <c r="C20" s="105"/>
      <c r="D20" s="127"/>
      <c r="E20" s="101"/>
      <c r="F20" s="89">
        <f t="shared" si="1"/>
        <v>0</v>
      </c>
      <c r="G20" s="56"/>
      <c r="H20" s="97"/>
      <c r="I20" s="91"/>
      <c r="J20" s="91"/>
      <c r="K20" s="102"/>
      <c r="L20" s="56"/>
      <c r="M20" s="97"/>
      <c r="N20" s="91"/>
      <c r="O20" s="91"/>
      <c r="P20" s="102"/>
      <c r="Q20" s="60"/>
      <c r="R20" s="91"/>
      <c r="S20" s="91"/>
      <c r="T20" s="91"/>
      <c r="U20" s="91"/>
      <c r="V20" s="91"/>
      <c r="W20" s="91"/>
      <c r="X20" s="91"/>
      <c r="Y20" s="91"/>
      <c r="Z20" s="91"/>
      <c r="AA20" s="91"/>
    </row>
    <row r="21">
      <c r="A21" s="91"/>
      <c r="B21" s="91"/>
      <c r="C21" s="105"/>
      <c r="D21" s="137"/>
      <c r="E21" s="91"/>
      <c r="F21" s="89">
        <f t="shared" si="1"/>
        <v>0</v>
      </c>
      <c r="G21" s="56"/>
      <c r="H21" s="97"/>
      <c r="I21" s="91"/>
      <c r="J21" s="91"/>
      <c r="K21" s="91"/>
      <c r="L21" s="56"/>
      <c r="M21" s="97"/>
      <c r="N21" s="91"/>
      <c r="O21" s="91"/>
      <c r="P21" s="110"/>
      <c r="Q21" s="60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>
      <c r="A22" s="91"/>
      <c r="B22" s="91"/>
      <c r="C22" s="105"/>
      <c r="D22" s="135"/>
      <c r="E22" s="91"/>
      <c r="F22" s="89">
        <f t="shared" si="1"/>
        <v>0</v>
      </c>
      <c r="G22" s="56"/>
      <c r="H22" s="97"/>
      <c r="I22" s="91"/>
      <c r="J22" s="91"/>
      <c r="K22" s="110"/>
      <c r="L22" s="56"/>
      <c r="M22" s="97"/>
      <c r="N22" s="91"/>
      <c r="O22" s="91"/>
      <c r="P22" s="110"/>
      <c r="Q22" s="60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>
      <c r="A23" s="91"/>
      <c r="B23" s="91"/>
      <c r="C23" s="105"/>
      <c r="D23" s="135"/>
      <c r="E23" s="91"/>
      <c r="F23" s="89">
        <f t="shared" si="1"/>
        <v>0</v>
      </c>
      <c r="G23" s="56"/>
      <c r="H23" s="97"/>
      <c r="I23" s="91"/>
      <c r="J23" s="91"/>
      <c r="K23" s="110"/>
      <c r="L23" s="56"/>
      <c r="M23" s="97"/>
      <c r="N23" s="91"/>
      <c r="O23" s="91"/>
      <c r="P23" s="110"/>
      <c r="Q23" s="60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>
      <c r="A24" s="91"/>
      <c r="B24" s="91"/>
      <c r="C24" s="105"/>
      <c r="D24" s="135"/>
      <c r="E24" s="91"/>
      <c r="F24" s="89">
        <f t="shared" si="1"/>
        <v>0</v>
      </c>
      <c r="G24" s="56"/>
      <c r="H24" s="97"/>
      <c r="I24" s="91"/>
      <c r="J24" s="91"/>
      <c r="K24" s="91"/>
      <c r="L24" s="56"/>
      <c r="M24" s="97"/>
      <c r="N24" s="91"/>
      <c r="O24" s="91"/>
      <c r="P24" s="102"/>
      <c r="Q24" s="60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>
      <c r="A25" s="91"/>
      <c r="B25" s="91"/>
      <c r="C25" s="105"/>
      <c r="D25" s="135"/>
      <c r="E25" s="91"/>
      <c r="F25" s="89">
        <f t="shared" si="1"/>
        <v>0</v>
      </c>
      <c r="G25" s="56"/>
      <c r="H25" s="97"/>
      <c r="I25" s="91"/>
      <c r="J25" s="91"/>
      <c r="K25" s="102"/>
      <c r="L25" s="56"/>
      <c r="M25" s="97"/>
      <c r="N25" s="91"/>
      <c r="O25" s="91"/>
      <c r="P25" s="102"/>
      <c r="Q25" s="60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>
      <c r="A26" s="91"/>
      <c r="B26" s="91"/>
      <c r="C26" s="105"/>
      <c r="D26" s="135"/>
      <c r="E26" s="91"/>
      <c r="F26" s="89">
        <f t="shared" si="1"/>
        <v>0</v>
      </c>
      <c r="G26" s="56"/>
      <c r="H26" s="97"/>
      <c r="I26" s="91"/>
      <c r="J26" s="91"/>
      <c r="K26" s="110"/>
      <c r="L26" s="56"/>
      <c r="M26" s="97"/>
      <c r="N26" s="91"/>
      <c r="O26" s="91"/>
      <c r="P26" s="110"/>
      <c r="Q26" s="60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>
      <c r="A27" s="91"/>
      <c r="B27" s="91"/>
      <c r="C27" s="105"/>
      <c r="D27" s="135"/>
      <c r="E27" s="91"/>
      <c r="F27" s="89">
        <f t="shared" si="1"/>
        <v>0</v>
      </c>
      <c r="G27" s="56"/>
      <c r="H27" s="97"/>
      <c r="I27" s="91"/>
      <c r="J27" s="91"/>
      <c r="K27" s="102"/>
      <c r="L27" s="56"/>
      <c r="M27" s="97"/>
      <c r="N27" s="91"/>
      <c r="O27" s="91"/>
      <c r="P27" s="102"/>
      <c r="Q27" s="60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>
      <c r="A28" s="91"/>
      <c r="B28" s="91"/>
      <c r="C28" s="105"/>
      <c r="D28" s="135"/>
      <c r="E28" s="91"/>
      <c r="F28" s="89">
        <f t="shared" si="1"/>
        <v>0</v>
      </c>
      <c r="G28" s="56"/>
      <c r="H28" s="97"/>
      <c r="I28" s="91"/>
      <c r="J28" s="91"/>
      <c r="K28" s="102"/>
      <c r="L28" s="56"/>
      <c r="M28" s="97"/>
      <c r="N28" s="91"/>
      <c r="O28" s="91"/>
      <c r="P28" s="102"/>
      <c r="Q28" s="60"/>
      <c r="R28" s="119"/>
      <c r="S28" s="91"/>
      <c r="T28" s="91"/>
      <c r="U28" s="91"/>
      <c r="V28" s="91"/>
      <c r="W28" s="91"/>
      <c r="X28" s="91"/>
      <c r="Y28" s="91"/>
      <c r="Z28" s="91"/>
      <c r="AA28" s="91"/>
    </row>
    <row r="29">
      <c r="A29" s="91"/>
      <c r="B29" s="91"/>
      <c r="C29" s="105"/>
      <c r="D29" s="135"/>
      <c r="E29" s="91"/>
      <c r="F29" s="89">
        <f t="shared" si="1"/>
        <v>0</v>
      </c>
      <c r="G29" s="56"/>
      <c r="H29" s="97"/>
      <c r="I29" s="91"/>
      <c r="J29" s="91"/>
      <c r="K29" s="110"/>
      <c r="L29" s="56"/>
      <c r="M29" s="97"/>
      <c r="N29" s="91"/>
      <c r="O29" s="91"/>
      <c r="P29" s="110"/>
      <c r="Q29" s="60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>
      <c r="A30" s="91"/>
      <c r="B30" s="91"/>
      <c r="C30" s="105"/>
      <c r="D30" s="135"/>
      <c r="E30" s="91"/>
      <c r="F30" s="89">
        <f t="shared" si="1"/>
        <v>0</v>
      </c>
      <c r="G30" s="56"/>
      <c r="H30" s="97"/>
      <c r="I30" s="91"/>
      <c r="J30" s="91"/>
      <c r="K30" s="102"/>
      <c r="L30" s="56"/>
      <c r="M30" s="97"/>
      <c r="N30" s="91"/>
      <c r="O30" s="91"/>
      <c r="P30" s="102"/>
      <c r="Q30" s="60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>
      <c r="A31" s="91"/>
      <c r="B31" s="91"/>
      <c r="C31" s="105"/>
      <c r="D31" s="135"/>
      <c r="E31" s="91"/>
      <c r="F31" s="89">
        <f t="shared" si="1"/>
        <v>0</v>
      </c>
      <c r="G31" s="56"/>
      <c r="H31" s="91"/>
      <c r="I31" s="91"/>
      <c r="J31" s="91"/>
      <c r="K31" s="91"/>
      <c r="L31" s="56"/>
      <c r="M31" s="91"/>
      <c r="N31" s="91"/>
      <c r="O31" s="91"/>
      <c r="P31" s="91"/>
      <c r="Q31" s="60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>
      <c r="A32" s="91"/>
      <c r="B32" s="91"/>
      <c r="C32" s="105"/>
      <c r="D32" s="135"/>
      <c r="E32" s="91"/>
      <c r="F32" s="89">
        <f t="shared" si="1"/>
        <v>0</v>
      </c>
      <c r="G32" s="56"/>
      <c r="H32" s="91"/>
      <c r="I32" s="91"/>
      <c r="J32" s="91"/>
      <c r="K32" s="91"/>
      <c r="L32" s="56"/>
      <c r="M32" s="91"/>
      <c r="N32" s="91"/>
      <c r="O32" s="91"/>
      <c r="P32" s="91"/>
      <c r="Q32" s="60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>
      <c r="A33" s="91"/>
      <c r="B33" s="91"/>
      <c r="C33" s="105"/>
      <c r="D33" s="135"/>
      <c r="E33" s="91"/>
      <c r="F33" s="89">
        <f t="shared" si="1"/>
        <v>0</v>
      </c>
      <c r="G33" s="56"/>
      <c r="H33" s="91"/>
      <c r="I33" s="91"/>
      <c r="J33" s="91"/>
      <c r="K33" s="91"/>
      <c r="L33" s="56"/>
      <c r="M33" s="91"/>
      <c r="N33" s="91"/>
      <c r="O33" s="91"/>
      <c r="P33" s="91"/>
      <c r="Q33" s="60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>
      <c r="A34" s="91"/>
      <c r="B34" s="91"/>
      <c r="C34" s="105"/>
      <c r="D34" s="135"/>
      <c r="E34" s="91"/>
      <c r="F34" s="89">
        <f t="shared" si="1"/>
        <v>0</v>
      </c>
      <c r="G34" s="56"/>
      <c r="H34" s="91"/>
      <c r="I34" s="91"/>
      <c r="J34" s="91"/>
      <c r="K34" s="91"/>
      <c r="L34" s="56"/>
      <c r="M34" s="91"/>
      <c r="N34" s="91"/>
      <c r="O34" s="91"/>
      <c r="P34" s="91"/>
      <c r="Q34" s="60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>
      <c r="A35" s="91"/>
      <c r="B35" s="91"/>
      <c r="C35" s="105"/>
      <c r="D35" s="135"/>
      <c r="E35" s="91"/>
      <c r="F35" s="89">
        <f t="shared" si="1"/>
        <v>0</v>
      </c>
      <c r="G35" s="56"/>
      <c r="H35" s="91"/>
      <c r="I35" s="91"/>
      <c r="J35" s="91"/>
      <c r="K35" s="91"/>
      <c r="L35" s="56"/>
      <c r="M35" s="91"/>
      <c r="N35" s="91"/>
      <c r="O35" s="91"/>
      <c r="P35" s="91"/>
      <c r="Q35" s="60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>
      <c r="A36" s="91"/>
      <c r="B36" s="91"/>
      <c r="C36" s="105"/>
      <c r="D36" s="135"/>
      <c r="E36" s="91"/>
      <c r="F36" s="89">
        <f t="shared" si="1"/>
        <v>0</v>
      </c>
      <c r="G36" s="56"/>
      <c r="H36" s="91"/>
      <c r="I36" s="91"/>
      <c r="J36" s="91"/>
      <c r="K36" s="91"/>
      <c r="L36" s="56"/>
      <c r="M36" s="91"/>
      <c r="N36" s="91"/>
      <c r="O36" s="91"/>
      <c r="P36" s="91"/>
      <c r="Q36" s="60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>
      <c r="A37" s="91"/>
      <c r="B37" s="91"/>
      <c r="C37" s="105"/>
      <c r="D37" s="135"/>
      <c r="E37" s="91"/>
      <c r="F37" s="89">
        <f t="shared" si="1"/>
        <v>0</v>
      </c>
      <c r="G37" s="56"/>
      <c r="H37" s="91"/>
      <c r="I37" s="91"/>
      <c r="J37" s="91"/>
      <c r="K37" s="91"/>
      <c r="L37" s="56"/>
      <c r="M37" s="91"/>
      <c r="N37" s="91"/>
      <c r="O37" s="91"/>
      <c r="P37" s="91"/>
      <c r="Q37" s="60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>
      <c r="A38" s="91"/>
      <c r="B38" s="91"/>
      <c r="C38" s="105"/>
      <c r="D38" s="135"/>
      <c r="E38" s="91"/>
      <c r="F38" s="89">
        <f t="shared" si="1"/>
        <v>0</v>
      </c>
      <c r="G38" s="56"/>
      <c r="H38" s="91"/>
      <c r="I38" s="91"/>
      <c r="J38" s="91"/>
      <c r="K38" s="91"/>
      <c r="L38" s="56"/>
      <c r="M38" s="91"/>
      <c r="N38" s="91"/>
      <c r="O38" s="91"/>
      <c r="P38" s="91"/>
      <c r="Q38" s="60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>
      <c r="A39" s="91"/>
      <c r="B39" s="91"/>
      <c r="C39" s="105"/>
      <c r="D39" s="135"/>
      <c r="E39" s="91"/>
      <c r="F39" s="89">
        <f t="shared" si="1"/>
        <v>0</v>
      </c>
      <c r="G39" s="56"/>
      <c r="H39" s="91"/>
      <c r="I39" s="91"/>
      <c r="J39" s="91"/>
      <c r="K39" s="91"/>
      <c r="L39" s="56"/>
      <c r="M39" s="91"/>
      <c r="N39" s="91"/>
      <c r="O39" s="91"/>
      <c r="P39" s="91"/>
      <c r="Q39" s="60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>
      <c r="A40" s="91"/>
      <c r="B40" s="91"/>
      <c r="C40" s="105"/>
      <c r="D40" s="135"/>
      <c r="E40" s="91"/>
      <c r="F40" s="89">
        <f t="shared" si="1"/>
        <v>0</v>
      </c>
      <c r="G40" s="56"/>
      <c r="H40" s="91"/>
      <c r="I40" s="91"/>
      <c r="J40" s="91"/>
      <c r="K40" s="91"/>
      <c r="L40" s="56"/>
      <c r="M40" s="91"/>
      <c r="N40" s="91"/>
      <c r="O40" s="91"/>
      <c r="P40" s="91"/>
      <c r="Q40" s="60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>
      <c r="A41" s="91"/>
      <c r="B41" s="91"/>
      <c r="C41" s="105"/>
      <c r="D41" s="135"/>
      <c r="E41" s="91"/>
      <c r="F41" s="89">
        <f t="shared" si="1"/>
        <v>0</v>
      </c>
      <c r="G41" s="56"/>
      <c r="H41" s="91"/>
      <c r="I41" s="91"/>
      <c r="J41" s="91"/>
      <c r="K41" s="91"/>
      <c r="L41" s="56"/>
      <c r="M41" s="91"/>
      <c r="N41" s="91"/>
      <c r="O41" s="91"/>
      <c r="P41" s="91"/>
      <c r="Q41" s="60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>
      <c r="A42" s="91"/>
      <c r="B42" s="91"/>
      <c r="C42" s="105"/>
      <c r="D42" s="135"/>
      <c r="E42" s="91"/>
      <c r="F42" s="89">
        <f t="shared" si="1"/>
        <v>0</v>
      </c>
      <c r="G42" s="56"/>
      <c r="H42" s="91"/>
      <c r="I42" s="91"/>
      <c r="J42" s="91"/>
      <c r="K42" s="91"/>
      <c r="L42" s="56"/>
      <c r="M42" s="91"/>
      <c r="N42" s="91"/>
      <c r="O42" s="91"/>
      <c r="P42" s="91"/>
      <c r="Q42" s="60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>
      <c r="A43" s="91"/>
      <c r="B43" s="91"/>
      <c r="C43" s="105"/>
      <c r="D43" s="135"/>
      <c r="E43" s="91"/>
      <c r="F43" s="89">
        <f t="shared" si="1"/>
        <v>0</v>
      </c>
      <c r="G43" s="56"/>
      <c r="H43" s="91"/>
      <c r="I43" s="91"/>
      <c r="J43" s="91"/>
      <c r="K43" s="91"/>
      <c r="L43" s="56"/>
      <c r="M43" s="91"/>
      <c r="N43" s="91"/>
      <c r="O43" s="91"/>
      <c r="P43" s="91"/>
      <c r="Q43" s="60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>
      <c r="A44" s="91"/>
      <c r="B44" s="91"/>
      <c r="C44" s="105"/>
      <c r="D44" s="135"/>
      <c r="E44" s="91"/>
      <c r="F44" s="89">
        <f t="shared" si="1"/>
        <v>0</v>
      </c>
      <c r="G44" s="56"/>
      <c r="H44" s="91"/>
      <c r="I44" s="91"/>
      <c r="J44" s="91"/>
      <c r="K44" s="91"/>
      <c r="L44" s="56"/>
      <c r="M44" s="91"/>
      <c r="N44" s="91"/>
      <c r="O44" s="91"/>
      <c r="P44" s="91"/>
      <c r="Q44" s="60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>
      <c r="A45" s="91"/>
      <c r="B45" s="91"/>
      <c r="C45" s="105"/>
      <c r="D45" s="135"/>
      <c r="E45" s="91"/>
      <c r="F45" s="89">
        <f t="shared" si="1"/>
        <v>0</v>
      </c>
      <c r="G45" s="56"/>
      <c r="H45" s="91"/>
      <c r="I45" s="91"/>
      <c r="J45" s="91"/>
      <c r="K45" s="91"/>
      <c r="L45" s="56"/>
      <c r="M45" s="91"/>
      <c r="N45" s="91"/>
      <c r="O45" s="91"/>
      <c r="P45" s="91"/>
      <c r="Q45" s="60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>
      <c r="A46" s="91"/>
      <c r="B46" s="91"/>
      <c r="C46" s="105"/>
      <c r="D46" s="135"/>
      <c r="E46" s="91"/>
      <c r="F46" s="89">
        <f t="shared" si="1"/>
        <v>0</v>
      </c>
      <c r="G46" s="56"/>
      <c r="H46" s="91"/>
      <c r="I46" s="91"/>
      <c r="J46" s="91"/>
      <c r="K46" s="91"/>
      <c r="L46" s="56"/>
      <c r="M46" s="91"/>
      <c r="N46" s="91"/>
      <c r="O46" s="91"/>
      <c r="P46" s="91"/>
      <c r="Q46" s="60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>
      <c r="A47" s="91"/>
      <c r="B47" s="91"/>
      <c r="C47" s="105"/>
      <c r="D47" s="135"/>
      <c r="E47" s="91"/>
      <c r="F47" s="89">
        <f t="shared" si="1"/>
        <v>0</v>
      </c>
      <c r="G47" s="56"/>
      <c r="H47" s="91"/>
      <c r="I47" s="91"/>
      <c r="J47" s="91"/>
      <c r="K47" s="91"/>
      <c r="L47" s="56"/>
      <c r="M47" s="91"/>
      <c r="N47" s="91"/>
      <c r="O47" s="91"/>
      <c r="P47" s="91"/>
      <c r="Q47" s="60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>
      <c r="A48" s="91"/>
      <c r="B48" s="91"/>
      <c r="C48" s="105"/>
      <c r="D48" s="135"/>
      <c r="E48" s="91"/>
      <c r="F48" s="89">
        <f t="shared" si="1"/>
        <v>0</v>
      </c>
      <c r="G48" s="56"/>
      <c r="H48" s="91"/>
      <c r="I48" s="91"/>
      <c r="J48" s="91"/>
      <c r="K48" s="91"/>
      <c r="L48" s="56"/>
      <c r="M48" s="91"/>
      <c r="N48" s="91"/>
      <c r="O48" s="91"/>
      <c r="P48" s="91"/>
      <c r="Q48" s="60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>
      <c r="A49" s="91"/>
      <c r="B49" s="91"/>
      <c r="C49" s="105"/>
      <c r="D49" s="135"/>
      <c r="E49" s="91"/>
      <c r="F49" s="89">
        <f t="shared" si="1"/>
        <v>0</v>
      </c>
      <c r="G49" s="56"/>
      <c r="H49" s="91"/>
      <c r="I49" s="91"/>
      <c r="J49" s="91"/>
      <c r="K49" s="91"/>
      <c r="L49" s="56"/>
      <c r="M49" s="91"/>
      <c r="N49" s="91"/>
      <c r="O49" s="91"/>
      <c r="P49" s="91"/>
      <c r="Q49" s="60"/>
      <c r="R49" s="91"/>
      <c r="S49" s="91"/>
      <c r="T49" s="91"/>
      <c r="U49" s="91"/>
      <c r="V49" s="91"/>
      <c r="W49" s="91"/>
      <c r="X49" s="91"/>
      <c r="Y49" s="91"/>
      <c r="Z49" s="91"/>
      <c r="AA49" s="91"/>
    </row>
    <row r="50">
      <c r="A50" s="91"/>
      <c r="B50" s="91"/>
      <c r="C50" s="105"/>
      <c r="D50" s="135"/>
      <c r="E50" s="91"/>
      <c r="F50" s="89">
        <f t="shared" si="1"/>
        <v>0</v>
      </c>
      <c r="G50" s="56"/>
      <c r="H50" s="91"/>
      <c r="I50" s="91"/>
      <c r="J50" s="91"/>
      <c r="K50" s="91"/>
      <c r="L50" s="56"/>
      <c r="M50" s="91"/>
      <c r="N50" s="91"/>
      <c r="O50" s="91"/>
      <c r="P50" s="91"/>
      <c r="Q50" s="60"/>
      <c r="R50" s="91"/>
      <c r="S50" s="91"/>
      <c r="T50" s="91"/>
      <c r="U50" s="91"/>
      <c r="V50" s="91"/>
      <c r="W50" s="91"/>
      <c r="X50" s="91"/>
      <c r="Y50" s="91"/>
      <c r="Z50" s="91"/>
      <c r="AA50" s="91"/>
    </row>
    <row r="51">
      <c r="A51" s="91"/>
      <c r="B51" s="91"/>
      <c r="C51" s="105"/>
      <c r="D51" s="135"/>
      <c r="E51" s="91"/>
      <c r="F51" s="89">
        <f t="shared" si="1"/>
        <v>0</v>
      </c>
      <c r="G51" s="56"/>
      <c r="H51" s="91"/>
      <c r="I51" s="91"/>
      <c r="J51" s="91"/>
      <c r="K51" s="91"/>
      <c r="L51" s="56"/>
      <c r="M51" s="91"/>
      <c r="N51" s="91"/>
      <c r="O51" s="91"/>
      <c r="P51" s="91"/>
      <c r="Q51" s="60"/>
      <c r="R51" s="91"/>
      <c r="S51" s="91"/>
      <c r="T51" s="91"/>
      <c r="U51" s="91"/>
      <c r="V51" s="91"/>
      <c r="W51" s="91"/>
      <c r="X51" s="91"/>
      <c r="Y51" s="91"/>
      <c r="Z51" s="91"/>
      <c r="AA51" s="91"/>
    </row>
    <row r="52">
      <c r="A52" s="91"/>
      <c r="B52" s="91"/>
      <c r="C52" s="105"/>
      <c r="D52" s="135"/>
      <c r="E52" s="91"/>
      <c r="F52" s="89">
        <f t="shared" si="1"/>
        <v>0</v>
      </c>
      <c r="G52" s="56"/>
      <c r="H52" s="91"/>
      <c r="I52" s="91"/>
      <c r="J52" s="91"/>
      <c r="K52" s="91"/>
      <c r="L52" s="56"/>
      <c r="M52" s="91"/>
      <c r="N52" s="91"/>
      <c r="O52" s="91"/>
      <c r="P52" s="91"/>
      <c r="Q52" s="60"/>
      <c r="R52" s="91"/>
      <c r="S52" s="91"/>
      <c r="T52" s="91"/>
      <c r="U52" s="91"/>
      <c r="V52" s="91"/>
      <c r="W52" s="91"/>
      <c r="X52" s="91"/>
      <c r="Y52" s="91"/>
      <c r="Z52" s="91"/>
      <c r="AA52" s="91"/>
    </row>
    <row r="53">
      <c r="A53" s="91"/>
      <c r="B53" s="91"/>
      <c r="C53" s="105"/>
      <c r="D53" s="135"/>
      <c r="E53" s="91"/>
      <c r="F53" s="89">
        <f t="shared" si="1"/>
        <v>0</v>
      </c>
      <c r="G53" s="56"/>
      <c r="H53" s="91"/>
      <c r="I53" s="91"/>
      <c r="J53" s="91"/>
      <c r="K53" s="91"/>
      <c r="L53" s="56"/>
      <c r="M53" s="91"/>
      <c r="N53" s="91"/>
      <c r="O53" s="91"/>
      <c r="P53" s="91"/>
      <c r="Q53" s="60"/>
      <c r="R53" s="91"/>
      <c r="S53" s="91"/>
      <c r="T53" s="91"/>
      <c r="U53" s="91"/>
      <c r="V53" s="91"/>
      <c r="W53" s="91"/>
      <c r="X53" s="91"/>
      <c r="Y53" s="91"/>
      <c r="Z53" s="91"/>
      <c r="AA53" s="91"/>
    </row>
    <row r="54">
      <c r="A54" s="91"/>
      <c r="B54" s="91"/>
      <c r="C54" s="105"/>
      <c r="D54" s="135"/>
      <c r="E54" s="91"/>
      <c r="F54" s="89">
        <f t="shared" si="1"/>
        <v>0</v>
      </c>
      <c r="G54" s="56"/>
      <c r="H54" s="91"/>
      <c r="I54" s="91"/>
      <c r="J54" s="91"/>
      <c r="K54" s="91"/>
      <c r="L54" s="56"/>
      <c r="M54" s="91"/>
      <c r="N54" s="91"/>
      <c r="O54" s="91"/>
      <c r="P54" s="91"/>
      <c r="Q54" s="60"/>
      <c r="R54" s="91"/>
      <c r="S54" s="91"/>
      <c r="T54" s="91"/>
      <c r="U54" s="91"/>
      <c r="V54" s="91"/>
      <c r="W54" s="91"/>
      <c r="X54" s="91"/>
      <c r="Y54" s="91"/>
      <c r="Z54" s="91"/>
      <c r="AA54" s="91"/>
    </row>
  </sheetData>
  <mergeCells count="6">
    <mergeCell ref="D1:E1"/>
    <mergeCell ref="A2:B3"/>
    <mergeCell ref="D2:F2"/>
    <mergeCell ref="H2:K2"/>
    <mergeCell ref="M2:P2"/>
    <mergeCell ref="R2:AA2"/>
  </mergeCells>
  <hyperlinks>
    <hyperlink r:id="rId2" ref="O4"/>
    <hyperlink r:id="rId3" ref="O5"/>
  </hyperlinks>
  <drawing r:id="rId4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14"/>
    <col customWidth="1" min="3" max="3" width="3.86"/>
    <col customWidth="1" min="4" max="4" width="10.43"/>
    <col customWidth="1" min="5" max="5" width="9.29"/>
    <col customWidth="1" min="7" max="7" width="4.0"/>
    <col customWidth="1" min="8" max="8" width="9.86"/>
    <col customWidth="1" min="9" max="9" width="14.43"/>
    <col customWidth="1" min="10" max="10" width="6.0"/>
    <col customWidth="1" min="11" max="11" width="8.57"/>
    <col customWidth="1" min="12" max="12" width="3.0"/>
    <col customWidth="1" min="13" max="13" width="10.29"/>
    <col customWidth="1" min="14" max="14" width="21.57"/>
    <col customWidth="1" min="15" max="15" width="11.29"/>
    <col customWidth="1" min="16" max="16" width="10.71"/>
    <col customWidth="1" min="17" max="17" width="4.14"/>
    <col customWidth="1" min="18" max="18" width="25.14"/>
    <col customWidth="1" min="19" max="19" width="10.14"/>
    <col customWidth="1" min="20" max="20" width="12.43"/>
    <col customWidth="1" min="21" max="21" width="12.14"/>
    <col customWidth="1" min="22" max="22" width="9.86"/>
    <col customWidth="1" min="23" max="23" width="5.71"/>
    <col customWidth="1" min="24" max="24" width="8.43"/>
    <col customWidth="1" min="25" max="25" width="9.86"/>
    <col customWidth="1" min="26" max="26" width="11.29"/>
    <col customWidth="1" min="27" max="27" width="19.43"/>
  </cols>
  <sheetData>
    <row r="1">
      <c r="A1" s="56"/>
      <c r="B1" s="56"/>
      <c r="C1" s="57"/>
      <c r="D1" s="122"/>
      <c r="E1" s="18"/>
      <c r="F1" s="59"/>
      <c r="G1" s="56"/>
      <c r="H1" s="56"/>
      <c r="I1" s="56"/>
      <c r="J1" s="56"/>
      <c r="K1" s="56"/>
      <c r="L1" s="56"/>
      <c r="M1" s="56"/>
      <c r="N1" s="56"/>
      <c r="O1" s="56"/>
      <c r="P1" s="56"/>
      <c r="Q1" s="60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>
      <c r="A2" s="61" t="s">
        <v>135</v>
      </c>
      <c r="B2" s="62"/>
      <c r="C2" s="63"/>
      <c r="D2" s="123" t="s">
        <v>136</v>
      </c>
      <c r="E2" s="17"/>
      <c r="F2" s="18"/>
      <c r="G2" s="65"/>
      <c r="H2" s="66" t="s">
        <v>137</v>
      </c>
      <c r="I2" s="17"/>
      <c r="J2" s="17"/>
      <c r="K2" s="17"/>
      <c r="L2" s="67"/>
      <c r="M2" s="68" t="s">
        <v>138</v>
      </c>
      <c r="N2" s="17"/>
      <c r="O2" s="17"/>
      <c r="P2" s="17"/>
      <c r="Q2" s="60"/>
      <c r="R2" s="69" t="s">
        <v>139</v>
      </c>
      <c r="S2" s="17"/>
      <c r="T2" s="17"/>
      <c r="U2" s="17"/>
      <c r="V2" s="17"/>
      <c r="W2" s="17"/>
      <c r="X2" s="17"/>
      <c r="Y2" s="17"/>
      <c r="Z2" s="17"/>
      <c r="AA2" s="18"/>
    </row>
    <row r="3">
      <c r="A3" s="70"/>
      <c r="B3" s="71"/>
      <c r="C3" s="72"/>
      <c r="D3" s="124" t="s">
        <v>140</v>
      </c>
      <c r="E3" s="74" t="s">
        <v>141</v>
      </c>
      <c r="F3" s="75" t="s">
        <v>142</v>
      </c>
      <c r="G3" s="76"/>
      <c r="H3" s="77" t="s">
        <v>140</v>
      </c>
      <c r="I3" s="78" t="s">
        <v>143</v>
      </c>
      <c r="J3" s="78" t="s">
        <v>144</v>
      </c>
      <c r="K3" s="78" t="s">
        <v>145</v>
      </c>
      <c r="L3" s="76"/>
      <c r="M3" s="79" t="s">
        <v>146</v>
      </c>
      <c r="N3" s="80" t="s">
        <v>147</v>
      </c>
      <c r="O3" s="79" t="s">
        <v>148</v>
      </c>
      <c r="P3" s="81" t="s">
        <v>149</v>
      </c>
      <c r="Q3" s="60"/>
      <c r="R3" s="82" t="s">
        <v>150</v>
      </c>
      <c r="S3" s="83" t="s">
        <v>151</v>
      </c>
      <c r="T3" s="83" t="s">
        <v>152</v>
      </c>
      <c r="U3" s="83" t="s">
        <v>153</v>
      </c>
      <c r="V3" s="83" t="s">
        <v>154</v>
      </c>
      <c r="W3" s="83" t="s">
        <v>155</v>
      </c>
      <c r="X3" s="83" t="s">
        <v>156</v>
      </c>
      <c r="Y3" s="83" t="s">
        <v>157</v>
      </c>
      <c r="Z3" s="83" t="s">
        <v>158</v>
      </c>
      <c r="AA3" s="83" t="s">
        <v>159</v>
      </c>
    </row>
    <row r="4">
      <c r="A4" s="84" t="s">
        <v>160</v>
      </c>
      <c r="B4" s="85">
        <f>sum(K4:K54)</f>
        <v>1036</v>
      </c>
      <c r="C4" s="86"/>
      <c r="D4" s="125">
        <v>44120.0</v>
      </c>
      <c r="E4" s="88">
        <v>2.5</v>
      </c>
      <c r="F4" s="89">
        <f t="shared" ref="F4:F54" si="1">E4*37</f>
        <v>92.5</v>
      </c>
      <c r="G4" s="56"/>
      <c r="H4" s="90">
        <v>44085.0</v>
      </c>
      <c r="I4" s="24" t="s">
        <v>161</v>
      </c>
      <c r="J4" s="91"/>
      <c r="K4" s="92">
        <f>sum(F4:F54)</f>
        <v>1036</v>
      </c>
      <c r="L4" s="56"/>
      <c r="M4" s="93">
        <v>44120.0</v>
      </c>
      <c r="N4" s="94" t="s">
        <v>162</v>
      </c>
      <c r="O4" s="95" t="s">
        <v>200</v>
      </c>
      <c r="P4" s="92">
        <v>1575.0</v>
      </c>
      <c r="Q4" s="60"/>
      <c r="R4" s="96" t="s">
        <v>164</v>
      </c>
      <c r="S4" s="91"/>
      <c r="T4" s="91"/>
      <c r="U4" s="97"/>
      <c r="V4" s="91"/>
      <c r="W4" s="91"/>
      <c r="X4" s="91"/>
      <c r="Y4" s="91"/>
      <c r="Z4" s="91"/>
      <c r="AA4" s="91"/>
    </row>
    <row r="5">
      <c r="A5" s="98" t="s">
        <v>165</v>
      </c>
      <c r="B5" s="85">
        <f>sum(P4:P54)</f>
        <v>4156.25</v>
      </c>
      <c r="C5" s="99"/>
      <c r="D5" s="127">
        <v>44124.0</v>
      </c>
      <c r="E5" s="101">
        <v>2.75</v>
      </c>
      <c r="F5" s="89">
        <f t="shared" si="1"/>
        <v>101.75</v>
      </c>
      <c r="G5" s="56"/>
      <c r="H5" s="90"/>
      <c r="I5" s="24"/>
      <c r="J5" s="91"/>
      <c r="K5" s="102"/>
      <c r="L5" s="56"/>
      <c r="M5" s="93">
        <v>44187.0</v>
      </c>
      <c r="N5" s="24" t="s">
        <v>201</v>
      </c>
      <c r="O5" s="95" t="s">
        <v>202</v>
      </c>
      <c r="P5" s="92">
        <v>2581.25</v>
      </c>
      <c r="Q5" s="60"/>
      <c r="R5" s="103" t="s">
        <v>168</v>
      </c>
      <c r="S5" s="91"/>
      <c r="T5" s="91"/>
      <c r="U5" s="97"/>
      <c r="V5" s="91"/>
      <c r="W5" s="91"/>
      <c r="X5" s="91"/>
      <c r="Y5" s="91"/>
      <c r="Z5" s="91"/>
      <c r="AA5" s="91"/>
    </row>
    <row r="6">
      <c r="A6" s="104" t="s">
        <v>169</v>
      </c>
      <c r="B6" s="85">
        <f>B5-B4</f>
        <v>3120.25</v>
      </c>
      <c r="C6" s="105"/>
      <c r="D6" s="127">
        <v>44125.0</v>
      </c>
      <c r="E6" s="101">
        <v>2.0</v>
      </c>
      <c r="F6" s="89">
        <f t="shared" si="1"/>
        <v>74</v>
      </c>
      <c r="G6" s="56"/>
      <c r="H6" s="90"/>
      <c r="I6" s="24"/>
      <c r="J6" s="91"/>
      <c r="K6" s="102"/>
      <c r="L6" s="56"/>
      <c r="M6" s="106"/>
      <c r="N6" s="91"/>
      <c r="O6" s="95"/>
      <c r="P6" s="92"/>
      <c r="Q6" s="60"/>
      <c r="R6" s="107" t="s">
        <v>170</v>
      </c>
      <c r="S6" s="91"/>
      <c r="T6" s="91"/>
      <c r="U6" s="97"/>
      <c r="V6" s="91"/>
      <c r="W6" s="91"/>
      <c r="X6" s="91"/>
      <c r="Y6" s="91"/>
      <c r="Z6" s="91"/>
      <c r="AA6" s="91"/>
    </row>
    <row r="7">
      <c r="A7" s="108" t="s">
        <v>171</v>
      </c>
      <c r="B7" s="109">
        <f>B6/B5</f>
        <v>0.7507368421</v>
      </c>
      <c r="C7" s="105"/>
      <c r="D7" s="127">
        <v>44126.0</v>
      </c>
      <c r="E7" s="101">
        <v>2.0</v>
      </c>
      <c r="F7" s="89">
        <f t="shared" si="1"/>
        <v>74</v>
      </c>
      <c r="G7" s="56"/>
      <c r="H7" s="97"/>
      <c r="I7" s="91"/>
      <c r="J7" s="91"/>
      <c r="K7" s="110"/>
      <c r="L7" s="56"/>
      <c r="M7" s="106"/>
      <c r="N7" s="91"/>
      <c r="O7" s="95"/>
      <c r="P7" s="92"/>
      <c r="Q7" s="60"/>
      <c r="R7" s="111" t="s">
        <v>172</v>
      </c>
      <c r="S7" s="91"/>
      <c r="T7" s="91"/>
      <c r="U7" s="97"/>
      <c r="V7" s="91"/>
      <c r="W7" s="91"/>
      <c r="X7" s="91"/>
      <c r="Y7" s="91"/>
      <c r="Z7" s="91"/>
      <c r="AA7" s="91"/>
    </row>
    <row r="8">
      <c r="A8" s="112" t="s">
        <v>173</v>
      </c>
      <c r="B8" s="113">
        <v>75.0</v>
      </c>
      <c r="C8" s="105"/>
      <c r="D8" s="127">
        <v>44137.0</v>
      </c>
      <c r="E8" s="101">
        <v>2.5</v>
      </c>
      <c r="F8" s="89">
        <f t="shared" si="1"/>
        <v>92.5</v>
      </c>
      <c r="G8" s="56"/>
      <c r="H8" s="97"/>
      <c r="I8" s="91"/>
      <c r="J8" s="91"/>
      <c r="K8" s="110"/>
      <c r="L8" s="56"/>
      <c r="M8" s="106"/>
      <c r="N8" s="91"/>
      <c r="O8" s="95"/>
      <c r="P8" s="92"/>
      <c r="Q8" s="60"/>
      <c r="R8" s="91"/>
      <c r="S8" s="91"/>
      <c r="T8" s="91"/>
      <c r="U8" s="97"/>
      <c r="V8" s="91"/>
      <c r="W8" s="91"/>
      <c r="X8" s="91"/>
      <c r="Y8" s="91"/>
      <c r="Z8" s="91"/>
      <c r="AA8" s="91"/>
    </row>
    <row r="9">
      <c r="A9" s="114" t="s">
        <v>174</v>
      </c>
      <c r="B9" s="115">
        <f>sum(E4:E54)</f>
        <v>28</v>
      </c>
      <c r="C9" s="105"/>
      <c r="D9" s="127">
        <v>44140.0</v>
      </c>
      <c r="E9" s="101">
        <v>2.5</v>
      </c>
      <c r="F9" s="89">
        <f t="shared" si="1"/>
        <v>92.5</v>
      </c>
      <c r="G9" s="56"/>
      <c r="H9" s="97"/>
      <c r="I9" s="91"/>
      <c r="J9" s="91"/>
      <c r="K9" s="102"/>
      <c r="L9" s="56"/>
      <c r="M9" s="116"/>
      <c r="N9" s="91"/>
      <c r="O9" s="91"/>
      <c r="P9" s="102"/>
      <c r="Q9" s="60"/>
      <c r="R9" s="91"/>
      <c r="S9" s="91"/>
      <c r="T9" s="91"/>
      <c r="U9" s="97"/>
      <c r="V9" s="91"/>
      <c r="W9" s="91"/>
      <c r="X9" s="91"/>
      <c r="Y9" s="91"/>
      <c r="Z9" s="91"/>
      <c r="AA9" s="91"/>
    </row>
    <row r="10">
      <c r="A10" s="117" t="s">
        <v>175</v>
      </c>
      <c r="B10" s="118">
        <f>B8-B9</f>
        <v>47</v>
      </c>
      <c r="C10" s="105"/>
      <c r="D10" s="127">
        <v>44144.0</v>
      </c>
      <c r="E10" s="101">
        <v>3.0</v>
      </c>
      <c r="F10" s="89">
        <f t="shared" si="1"/>
        <v>111</v>
      </c>
      <c r="G10" s="56"/>
      <c r="H10" s="97"/>
      <c r="I10" s="91"/>
      <c r="J10" s="91"/>
      <c r="K10" s="110"/>
      <c r="L10" s="56"/>
      <c r="M10" s="116"/>
      <c r="N10" s="91"/>
      <c r="O10" s="91"/>
      <c r="P10" s="110"/>
      <c r="Q10" s="60"/>
      <c r="R10" s="91"/>
      <c r="S10" s="91"/>
      <c r="T10" s="91"/>
      <c r="U10" s="97"/>
      <c r="V10" s="91"/>
      <c r="W10" s="91"/>
      <c r="X10" s="91"/>
      <c r="Y10" s="91"/>
      <c r="Z10" s="91"/>
      <c r="AA10" s="91"/>
    </row>
    <row r="11">
      <c r="A11" s="119"/>
      <c r="B11" s="119"/>
      <c r="C11" s="105"/>
      <c r="D11" s="127">
        <v>44146.0</v>
      </c>
      <c r="E11" s="101">
        <v>3.0</v>
      </c>
      <c r="F11" s="89">
        <f t="shared" si="1"/>
        <v>111</v>
      </c>
      <c r="G11" s="56"/>
      <c r="H11" s="97"/>
      <c r="I11" s="91"/>
      <c r="J11" s="91"/>
      <c r="K11" s="102"/>
      <c r="L11" s="56"/>
      <c r="M11" s="116"/>
      <c r="N11" s="91"/>
      <c r="O11" s="91"/>
      <c r="P11" s="102"/>
      <c r="Q11" s="60"/>
      <c r="R11" s="119"/>
      <c r="S11" s="91"/>
      <c r="T11" s="91"/>
      <c r="U11" s="97"/>
      <c r="V11" s="91"/>
      <c r="W11" s="91"/>
      <c r="X11" s="91"/>
      <c r="Y11" s="91"/>
      <c r="Z11" s="91"/>
      <c r="AA11" s="91"/>
    </row>
    <row r="12">
      <c r="A12" s="119"/>
      <c r="B12" s="119"/>
      <c r="C12" s="105"/>
      <c r="D12" s="127">
        <v>44147.0</v>
      </c>
      <c r="E12" s="101">
        <v>2.0</v>
      </c>
      <c r="F12" s="89">
        <f t="shared" si="1"/>
        <v>74</v>
      </c>
      <c r="G12" s="56"/>
      <c r="H12" s="97"/>
      <c r="I12" s="91"/>
      <c r="J12" s="91"/>
      <c r="K12" s="102"/>
      <c r="L12" s="56"/>
      <c r="M12" s="116"/>
      <c r="N12" s="91"/>
      <c r="O12" s="91"/>
      <c r="P12" s="102"/>
      <c r="Q12" s="60"/>
      <c r="R12" s="91"/>
      <c r="S12" s="91"/>
      <c r="T12" s="91"/>
      <c r="U12" s="97"/>
      <c r="V12" s="91"/>
      <c r="W12" s="91"/>
      <c r="X12" s="91"/>
      <c r="Y12" s="91"/>
      <c r="Z12" s="91"/>
      <c r="AA12" s="91"/>
    </row>
    <row r="13">
      <c r="A13" s="91"/>
      <c r="B13" s="120"/>
      <c r="C13" s="105"/>
      <c r="D13" s="127">
        <v>44153.0</v>
      </c>
      <c r="E13" s="101">
        <v>1.5</v>
      </c>
      <c r="F13" s="89">
        <f t="shared" si="1"/>
        <v>55.5</v>
      </c>
      <c r="G13" s="56"/>
      <c r="H13" s="97"/>
      <c r="I13" s="91"/>
      <c r="J13" s="91"/>
      <c r="K13" s="102"/>
      <c r="L13" s="56"/>
      <c r="M13" s="116"/>
      <c r="N13" s="91"/>
      <c r="O13" s="91"/>
      <c r="P13" s="102"/>
      <c r="Q13" s="60"/>
      <c r="R13" s="91"/>
      <c r="S13" s="91"/>
      <c r="T13" s="91"/>
      <c r="U13" s="97"/>
      <c r="V13" s="91"/>
      <c r="W13" s="91"/>
      <c r="X13" s="91"/>
      <c r="Y13" s="91"/>
      <c r="Z13" s="91"/>
      <c r="AA13" s="91"/>
    </row>
    <row r="14">
      <c r="A14" s="91"/>
      <c r="B14" s="120"/>
      <c r="C14" s="105"/>
      <c r="D14" s="127">
        <v>44195.0</v>
      </c>
      <c r="E14" s="101">
        <v>2.25</v>
      </c>
      <c r="F14" s="89">
        <f t="shared" si="1"/>
        <v>83.25</v>
      </c>
      <c r="G14" s="56"/>
      <c r="H14" s="97"/>
      <c r="I14" s="91"/>
      <c r="J14" s="91"/>
      <c r="K14" s="91"/>
      <c r="L14" s="56"/>
      <c r="M14" s="116"/>
      <c r="N14" s="91"/>
      <c r="O14" s="91"/>
      <c r="P14" s="102"/>
      <c r="Q14" s="60"/>
      <c r="R14" s="91"/>
      <c r="S14" s="91"/>
      <c r="T14" s="91"/>
      <c r="U14" s="97"/>
      <c r="V14" s="91"/>
      <c r="W14" s="91"/>
      <c r="X14" s="91"/>
      <c r="Y14" s="91"/>
      <c r="Z14" s="91"/>
      <c r="AA14" s="91"/>
    </row>
    <row r="15">
      <c r="A15" s="91"/>
      <c r="B15" s="91"/>
      <c r="C15" s="105"/>
      <c r="D15" s="127">
        <v>44210.0</v>
      </c>
      <c r="E15" s="101">
        <v>2.0</v>
      </c>
      <c r="F15" s="89">
        <f t="shared" si="1"/>
        <v>74</v>
      </c>
      <c r="G15" s="56"/>
      <c r="H15" s="97"/>
      <c r="I15" s="91"/>
      <c r="J15" s="91"/>
      <c r="K15" s="91"/>
      <c r="L15" s="56"/>
      <c r="M15" s="116"/>
      <c r="N15" s="91"/>
      <c r="O15" s="91"/>
      <c r="P15" s="102"/>
      <c r="Q15" s="60"/>
      <c r="R15" s="91"/>
      <c r="S15" s="91"/>
      <c r="T15" s="91"/>
      <c r="U15" s="97"/>
      <c r="V15" s="91"/>
      <c r="W15" s="91"/>
      <c r="X15" s="91"/>
      <c r="Y15" s="91"/>
      <c r="Z15" s="91"/>
      <c r="AA15" s="91"/>
    </row>
    <row r="16">
      <c r="A16" s="91"/>
      <c r="B16" s="91"/>
      <c r="C16" s="105"/>
      <c r="D16" s="127"/>
      <c r="E16" s="101"/>
      <c r="F16" s="89">
        <f t="shared" si="1"/>
        <v>0</v>
      </c>
      <c r="G16" s="56"/>
      <c r="H16" s="97"/>
      <c r="I16" s="91"/>
      <c r="J16" s="91"/>
      <c r="K16" s="110"/>
      <c r="L16" s="56"/>
      <c r="M16" s="116"/>
      <c r="N16" s="91"/>
      <c r="O16" s="91"/>
      <c r="P16" s="110"/>
      <c r="Q16" s="60"/>
      <c r="R16" s="91"/>
      <c r="S16" s="91"/>
      <c r="T16" s="91"/>
      <c r="U16" s="91"/>
      <c r="V16" s="91"/>
      <c r="W16" s="91"/>
      <c r="X16" s="91"/>
      <c r="Y16" s="91"/>
      <c r="Z16" s="91"/>
      <c r="AA16" s="91"/>
    </row>
    <row r="17">
      <c r="A17" s="91"/>
      <c r="B17" s="91"/>
      <c r="C17" s="105"/>
      <c r="D17" s="127"/>
      <c r="E17" s="101"/>
      <c r="F17" s="89">
        <f t="shared" si="1"/>
        <v>0</v>
      </c>
      <c r="G17" s="56"/>
      <c r="H17" s="97"/>
      <c r="I17" s="91"/>
      <c r="J17" s="91"/>
      <c r="K17" s="91"/>
      <c r="L17" s="56"/>
      <c r="M17" s="97"/>
      <c r="N17" s="91"/>
      <c r="O17" s="91"/>
      <c r="P17" s="102"/>
      <c r="Q17" s="60"/>
      <c r="R17" s="91"/>
      <c r="S17" s="91"/>
      <c r="T17" s="91"/>
      <c r="U17" s="91"/>
      <c r="V17" s="91"/>
      <c r="W17" s="91"/>
      <c r="X17" s="91"/>
      <c r="Y17" s="91"/>
      <c r="Z17" s="91"/>
      <c r="AA17" s="91"/>
    </row>
    <row r="18">
      <c r="A18" s="91"/>
      <c r="B18" s="91"/>
      <c r="C18" s="105"/>
      <c r="D18" s="127"/>
      <c r="E18" s="101"/>
      <c r="F18" s="89">
        <f t="shared" si="1"/>
        <v>0</v>
      </c>
      <c r="G18" s="56"/>
      <c r="H18" s="97"/>
      <c r="I18" s="91"/>
      <c r="J18" s="91"/>
      <c r="K18" s="110"/>
      <c r="L18" s="56"/>
      <c r="M18" s="97"/>
      <c r="N18" s="91"/>
      <c r="O18" s="91"/>
      <c r="P18" s="110"/>
      <c r="Q18" s="60"/>
      <c r="R18" s="91"/>
      <c r="S18" s="91"/>
      <c r="T18" s="91"/>
      <c r="U18" s="91"/>
      <c r="V18" s="91"/>
      <c r="W18" s="91"/>
      <c r="X18" s="91"/>
      <c r="Y18" s="91"/>
      <c r="Z18" s="91"/>
      <c r="AA18" s="91"/>
    </row>
    <row r="19">
      <c r="A19" s="91"/>
      <c r="B19" s="91"/>
      <c r="C19" s="105"/>
      <c r="D19" s="127"/>
      <c r="E19" s="101"/>
      <c r="F19" s="89">
        <f t="shared" si="1"/>
        <v>0</v>
      </c>
      <c r="G19" s="56"/>
      <c r="H19" s="97"/>
      <c r="I19" s="91"/>
      <c r="J19" s="91"/>
      <c r="K19" s="102"/>
      <c r="L19" s="56"/>
      <c r="M19" s="97"/>
      <c r="N19" s="91"/>
      <c r="O19" s="91"/>
      <c r="P19" s="102"/>
      <c r="Q19" s="60"/>
      <c r="R19" s="91"/>
      <c r="S19" s="91"/>
      <c r="T19" s="91"/>
      <c r="U19" s="91"/>
      <c r="V19" s="91"/>
      <c r="W19" s="91"/>
      <c r="X19" s="91"/>
      <c r="Y19" s="91"/>
      <c r="Z19" s="91"/>
      <c r="AA19" s="91"/>
    </row>
    <row r="20">
      <c r="A20" s="91"/>
      <c r="B20" s="91"/>
      <c r="C20" s="105"/>
      <c r="D20" s="127"/>
      <c r="E20" s="101"/>
      <c r="F20" s="89">
        <f t="shared" si="1"/>
        <v>0</v>
      </c>
      <c r="G20" s="56"/>
      <c r="H20" s="97"/>
      <c r="I20" s="91"/>
      <c r="J20" s="91"/>
      <c r="K20" s="102"/>
      <c r="L20" s="56"/>
      <c r="M20" s="97"/>
      <c r="N20" s="91"/>
      <c r="O20" s="91"/>
      <c r="P20" s="102"/>
      <c r="Q20" s="60"/>
      <c r="R20" s="91"/>
      <c r="S20" s="91"/>
      <c r="T20" s="91"/>
      <c r="U20" s="91"/>
      <c r="V20" s="91"/>
      <c r="W20" s="91"/>
      <c r="X20" s="91"/>
      <c r="Y20" s="91"/>
      <c r="Z20" s="91"/>
      <c r="AA20" s="91"/>
    </row>
    <row r="21">
      <c r="A21" s="91"/>
      <c r="B21" s="91"/>
      <c r="C21" s="105"/>
      <c r="D21" s="137"/>
      <c r="E21" s="91"/>
      <c r="F21" s="89">
        <f t="shared" si="1"/>
        <v>0</v>
      </c>
      <c r="G21" s="56"/>
      <c r="H21" s="97"/>
      <c r="I21" s="91"/>
      <c r="J21" s="91"/>
      <c r="K21" s="91"/>
      <c r="L21" s="56"/>
      <c r="M21" s="97"/>
      <c r="N21" s="91"/>
      <c r="O21" s="91"/>
      <c r="P21" s="110"/>
      <c r="Q21" s="60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>
      <c r="A22" s="91"/>
      <c r="B22" s="91"/>
      <c r="C22" s="105"/>
      <c r="D22" s="135"/>
      <c r="E22" s="91"/>
      <c r="F22" s="89">
        <f t="shared" si="1"/>
        <v>0</v>
      </c>
      <c r="G22" s="56"/>
      <c r="H22" s="97"/>
      <c r="I22" s="91"/>
      <c r="J22" s="91"/>
      <c r="K22" s="110"/>
      <c r="L22" s="56"/>
      <c r="M22" s="97"/>
      <c r="N22" s="91"/>
      <c r="O22" s="91"/>
      <c r="P22" s="110"/>
      <c r="Q22" s="60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>
      <c r="A23" s="91"/>
      <c r="B23" s="91"/>
      <c r="C23" s="105"/>
      <c r="D23" s="135"/>
      <c r="E23" s="91"/>
      <c r="F23" s="89">
        <f t="shared" si="1"/>
        <v>0</v>
      </c>
      <c r="G23" s="56"/>
      <c r="H23" s="97"/>
      <c r="I23" s="91"/>
      <c r="J23" s="91"/>
      <c r="K23" s="110"/>
      <c r="L23" s="56"/>
      <c r="M23" s="97"/>
      <c r="N23" s="91"/>
      <c r="O23" s="91"/>
      <c r="P23" s="110"/>
      <c r="Q23" s="60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>
      <c r="A24" s="91"/>
      <c r="B24" s="91"/>
      <c r="C24" s="105"/>
      <c r="D24" s="135"/>
      <c r="E24" s="91"/>
      <c r="F24" s="89">
        <f t="shared" si="1"/>
        <v>0</v>
      </c>
      <c r="G24" s="56"/>
      <c r="H24" s="97"/>
      <c r="I24" s="91"/>
      <c r="J24" s="91"/>
      <c r="K24" s="91"/>
      <c r="L24" s="56"/>
      <c r="M24" s="97"/>
      <c r="N24" s="91"/>
      <c r="O24" s="91"/>
      <c r="P24" s="102"/>
      <c r="Q24" s="60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>
      <c r="A25" s="91"/>
      <c r="B25" s="91"/>
      <c r="C25" s="105"/>
      <c r="D25" s="135"/>
      <c r="E25" s="91"/>
      <c r="F25" s="89">
        <f t="shared" si="1"/>
        <v>0</v>
      </c>
      <c r="G25" s="56"/>
      <c r="H25" s="97"/>
      <c r="I25" s="91"/>
      <c r="J25" s="91"/>
      <c r="K25" s="102"/>
      <c r="L25" s="56"/>
      <c r="M25" s="97"/>
      <c r="N25" s="91"/>
      <c r="O25" s="91"/>
      <c r="P25" s="102"/>
      <c r="Q25" s="60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>
      <c r="A26" s="91"/>
      <c r="B26" s="91"/>
      <c r="C26" s="105"/>
      <c r="D26" s="135"/>
      <c r="E26" s="91"/>
      <c r="F26" s="89">
        <f t="shared" si="1"/>
        <v>0</v>
      </c>
      <c r="G26" s="56"/>
      <c r="H26" s="97"/>
      <c r="I26" s="91"/>
      <c r="J26" s="91"/>
      <c r="K26" s="110"/>
      <c r="L26" s="56"/>
      <c r="M26" s="97"/>
      <c r="N26" s="91"/>
      <c r="O26" s="91"/>
      <c r="P26" s="110"/>
      <c r="Q26" s="60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>
      <c r="A27" s="91"/>
      <c r="B27" s="91"/>
      <c r="C27" s="105"/>
      <c r="D27" s="135"/>
      <c r="E27" s="91"/>
      <c r="F27" s="89">
        <f t="shared" si="1"/>
        <v>0</v>
      </c>
      <c r="G27" s="56"/>
      <c r="H27" s="97"/>
      <c r="I27" s="91"/>
      <c r="J27" s="91"/>
      <c r="K27" s="102"/>
      <c r="L27" s="56"/>
      <c r="M27" s="97"/>
      <c r="N27" s="91"/>
      <c r="O27" s="91"/>
      <c r="P27" s="102"/>
      <c r="Q27" s="60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>
      <c r="A28" s="91"/>
      <c r="B28" s="91"/>
      <c r="C28" s="105"/>
      <c r="D28" s="135"/>
      <c r="E28" s="91"/>
      <c r="F28" s="89">
        <f t="shared" si="1"/>
        <v>0</v>
      </c>
      <c r="G28" s="56"/>
      <c r="H28" s="97"/>
      <c r="I28" s="91"/>
      <c r="J28" s="91"/>
      <c r="K28" s="102"/>
      <c r="L28" s="56"/>
      <c r="M28" s="97"/>
      <c r="N28" s="91"/>
      <c r="O28" s="91"/>
      <c r="P28" s="102"/>
      <c r="Q28" s="60"/>
      <c r="R28" s="119"/>
      <c r="S28" s="91"/>
      <c r="T28" s="91"/>
      <c r="U28" s="91"/>
      <c r="V28" s="91"/>
      <c r="W28" s="91"/>
      <c r="X28" s="91"/>
      <c r="Y28" s="91"/>
      <c r="Z28" s="91"/>
      <c r="AA28" s="91"/>
    </row>
    <row r="29">
      <c r="A29" s="91"/>
      <c r="B29" s="91"/>
      <c r="C29" s="105"/>
      <c r="D29" s="135"/>
      <c r="E29" s="91"/>
      <c r="F29" s="89">
        <f t="shared" si="1"/>
        <v>0</v>
      </c>
      <c r="G29" s="56"/>
      <c r="H29" s="97"/>
      <c r="I29" s="91"/>
      <c r="J29" s="91"/>
      <c r="K29" s="110"/>
      <c r="L29" s="56"/>
      <c r="M29" s="97"/>
      <c r="N29" s="91"/>
      <c r="O29" s="91"/>
      <c r="P29" s="110"/>
      <c r="Q29" s="60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>
      <c r="A30" s="91"/>
      <c r="B30" s="91"/>
      <c r="C30" s="105"/>
      <c r="D30" s="135"/>
      <c r="E30" s="91"/>
      <c r="F30" s="89">
        <f t="shared" si="1"/>
        <v>0</v>
      </c>
      <c r="G30" s="56"/>
      <c r="H30" s="97"/>
      <c r="I30" s="91"/>
      <c r="J30" s="91"/>
      <c r="K30" s="102"/>
      <c r="L30" s="56"/>
      <c r="M30" s="97"/>
      <c r="N30" s="91"/>
      <c r="O30" s="91"/>
      <c r="P30" s="102"/>
      <c r="Q30" s="60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>
      <c r="A31" s="91"/>
      <c r="B31" s="91"/>
      <c r="C31" s="105"/>
      <c r="D31" s="135"/>
      <c r="E31" s="91"/>
      <c r="F31" s="89">
        <f t="shared" si="1"/>
        <v>0</v>
      </c>
      <c r="G31" s="56"/>
      <c r="H31" s="91"/>
      <c r="I31" s="91"/>
      <c r="J31" s="91"/>
      <c r="K31" s="91"/>
      <c r="L31" s="56"/>
      <c r="M31" s="91"/>
      <c r="N31" s="91"/>
      <c r="O31" s="91"/>
      <c r="P31" s="91"/>
      <c r="Q31" s="60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>
      <c r="A32" s="91"/>
      <c r="B32" s="91"/>
      <c r="C32" s="105"/>
      <c r="D32" s="135"/>
      <c r="E32" s="91"/>
      <c r="F32" s="89">
        <f t="shared" si="1"/>
        <v>0</v>
      </c>
      <c r="G32" s="56"/>
      <c r="H32" s="91"/>
      <c r="I32" s="91"/>
      <c r="J32" s="91"/>
      <c r="K32" s="91"/>
      <c r="L32" s="56"/>
      <c r="M32" s="91"/>
      <c r="N32" s="91"/>
      <c r="O32" s="91"/>
      <c r="P32" s="91"/>
      <c r="Q32" s="60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>
      <c r="A33" s="91"/>
      <c r="B33" s="91"/>
      <c r="C33" s="105"/>
      <c r="D33" s="135"/>
      <c r="E33" s="91"/>
      <c r="F33" s="89">
        <f t="shared" si="1"/>
        <v>0</v>
      </c>
      <c r="G33" s="56"/>
      <c r="H33" s="91"/>
      <c r="I33" s="91"/>
      <c r="J33" s="91"/>
      <c r="K33" s="91"/>
      <c r="L33" s="56"/>
      <c r="M33" s="91"/>
      <c r="N33" s="91"/>
      <c r="O33" s="91"/>
      <c r="P33" s="91"/>
      <c r="Q33" s="60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>
      <c r="A34" s="91"/>
      <c r="B34" s="91"/>
      <c r="C34" s="105"/>
      <c r="D34" s="135"/>
      <c r="E34" s="91"/>
      <c r="F34" s="89">
        <f t="shared" si="1"/>
        <v>0</v>
      </c>
      <c r="G34" s="56"/>
      <c r="H34" s="91"/>
      <c r="I34" s="91"/>
      <c r="J34" s="91"/>
      <c r="K34" s="91"/>
      <c r="L34" s="56"/>
      <c r="M34" s="91"/>
      <c r="N34" s="91"/>
      <c r="O34" s="91"/>
      <c r="P34" s="91"/>
      <c r="Q34" s="60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>
      <c r="A35" s="91"/>
      <c r="B35" s="91"/>
      <c r="C35" s="105"/>
      <c r="D35" s="135"/>
      <c r="E35" s="91"/>
      <c r="F35" s="89">
        <f t="shared" si="1"/>
        <v>0</v>
      </c>
      <c r="G35" s="56"/>
      <c r="H35" s="91"/>
      <c r="I35" s="91"/>
      <c r="J35" s="91"/>
      <c r="K35" s="91"/>
      <c r="L35" s="56"/>
      <c r="M35" s="91"/>
      <c r="N35" s="91"/>
      <c r="O35" s="91"/>
      <c r="P35" s="91"/>
      <c r="Q35" s="60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>
      <c r="A36" s="91"/>
      <c r="B36" s="91"/>
      <c r="C36" s="105"/>
      <c r="D36" s="135"/>
      <c r="E36" s="91"/>
      <c r="F36" s="89">
        <f t="shared" si="1"/>
        <v>0</v>
      </c>
      <c r="G36" s="56"/>
      <c r="H36" s="91"/>
      <c r="I36" s="91"/>
      <c r="J36" s="91"/>
      <c r="K36" s="91"/>
      <c r="L36" s="56"/>
      <c r="M36" s="91"/>
      <c r="N36" s="91"/>
      <c r="O36" s="91"/>
      <c r="P36" s="91"/>
      <c r="Q36" s="60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>
      <c r="A37" s="91"/>
      <c r="B37" s="91"/>
      <c r="C37" s="105"/>
      <c r="D37" s="135"/>
      <c r="E37" s="91"/>
      <c r="F37" s="89">
        <f t="shared" si="1"/>
        <v>0</v>
      </c>
      <c r="G37" s="56"/>
      <c r="H37" s="91"/>
      <c r="I37" s="91"/>
      <c r="J37" s="91"/>
      <c r="K37" s="91"/>
      <c r="L37" s="56"/>
      <c r="M37" s="91"/>
      <c r="N37" s="91"/>
      <c r="O37" s="91"/>
      <c r="P37" s="91"/>
      <c r="Q37" s="60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>
      <c r="A38" s="91"/>
      <c r="B38" s="91"/>
      <c r="C38" s="105"/>
      <c r="D38" s="135"/>
      <c r="E38" s="91"/>
      <c r="F38" s="89">
        <f t="shared" si="1"/>
        <v>0</v>
      </c>
      <c r="G38" s="56"/>
      <c r="H38" s="91"/>
      <c r="I38" s="91"/>
      <c r="J38" s="91"/>
      <c r="K38" s="91"/>
      <c r="L38" s="56"/>
      <c r="M38" s="91"/>
      <c r="N38" s="91"/>
      <c r="O38" s="91"/>
      <c r="P38" s="91"/>
      <c r="Q38" s="60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>
      <c r="A39" s="91"/>
      <c r="B39" s="91"/>
      <c r="C39" s="105"/>
      <c r="D39" s="135"/>
      <c r="E39" s="91"/>
      <c r="F39" s="89">
        <f t="shared" si="1"/>
        <v>0</v>
      </c>
      <c r="G39" s="56"/>
      <c r="H39" s="91"/>
      <c r="I39" s="91"/>
      <c r="J39" s="91"/>
      <c r="K39" s="91"/>
      <c r="L39" s="56"/>
      <c r="M39" s="91"/>
      <c r="N39" s="91"/>
      <c r="O39" s="91"/>
      <c r="P39" s="91"/>
      <c r="Q39" s="60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>
      <c r="A40" s="91"/>
      <c r="B40" s="91"/>
      <c r="C40" s="105"/>
      <c r="D40" s="135"/>
      <c r="E40" s="91"/>
      <c r="F40" s="89">
        <f t="shared" si="1"/>
        <v>0</v>
      </c>
      <c r="G40" s="56"/>
      <c r="H40" s="91"/>
      <c r="I40" s="91"/>
      <c r="J40" s="91"/>
      <c r="K40" s="91"/>
      <c r="L40" s="56"/>
      <c r="M40" s="91"/>
      <c r="N40" s="91"/>
      <c r="O40" s="91"/>
      <c r="P40" s="91"/>
      <c r="Q40" s="60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>
      <c r="A41" s="91"/>
      <c r="B41" s="91"/>
      <c r="C41" s="105"/>
      <c r="D41" s="135"/>
      <c r="E41" s="91"/>
      <c r="F41" s="89">
        <f t="shared" si="1"/>
        <v>0</v>
      </c>
      <c r="G41" s="56"/>
      <c r="H41" s="91"/>
      <c r="I41" s="91"/>
      <c r="J41" s="91"/>
      <c r="K41" s="91"/>
      <c r="L41" s="56"/>
      <c r="M41" s="91"/>
      <c r="N41" s="91"/>
      <c r="O41" s="91"/>
      <c r="P41" s="91"/>
      <c r="Q41" s="60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>
      <c r="A42" s="91"/>
      <c r="B42" s="91"/>
      <c r="C42" s="105"/>
      <c r="D42" s="135"/>
      <c r="E42" s="91"/>
      <c r="F42" s="89">
        <f t="shared" si="1"/>
        <v>0</v>
      </c>
      <c r="G42" s="56"/>
      <c r="H42" s="91"/>
      <c r="I42" s="91"/>
      <c r="J42" s="91"/>
      <c r="K42" s="91"/>
      <c r="L42" s="56"/>
      <c r="M42" s="91"/>
      <c r="N42" s="91"/>
      <c r="O42" s="91"/>
      <c r="P42" s="91"/>
      <c r="Q42" s="60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>
      <c r="A43" s="91"/>
      <c r="B43" s="91"/>
      <c r="C43" s="105"/>
      <c r="D43" s="135"/>
      <c r="E43" s="91"/>
      <c r="F43" s="89">
        <f t="shared" si="1"/>
        <v>0</v>
      </c>
      <c r="G43" s="56"/>
      <c r="H43" s="91"/>
      <c r="I43" s="91"/>
      <c r="J43" s="91"/>
      <c r="K43" s="91"/>
      <c r="L43" s="56"/>
      <c r="M43" s="91"/>
      <c r="N43" s="91"/>
      <c r="O43" s="91"/>
      <c r="P43" s="91"/>
      <c r="Q43" s="60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>
      <c r="A44" s="91"/>
      <c r="B44" s="91"/>
      <c r="C44" s="105"/>
      <c r="D44" s="135"/>
      <c r="E44" s="91"/>
      <c r="F44" s="89">
        <f t="shared" si="1"/>
        <v>0</v>
      </c>
      <c r="G44" s="56"/>
      <c r="H44" s="91"/>
      <c r="I44" s="91"/>
      <c r="J44" s="91"/>
      <c r="K44" s="91"/>
      <c r="L44" s="56"/>
      <c r="M44" s="91"/>
      <c r="N44" s="91"/>
      <c r="O44" s="91"/>
      <c r="P44" s="91"/>
      <c r="Q44" s="60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>
      <c r="A45" s="91"/>
      <c r="B45" s="91"/>
      <c r="C45" s="105"/>
      <c r="D45" s="135"/>
      <c r="E45" s="91"/>
      <c r="F45" s="89">
        <f t="shared" si="1"/>
        <v>0</v>
      </c>
      <c r="G45" s="56"/>
      <c r="H45" s="91"/>
      <c r="I45" s="91"/>
      <c r="J45" s="91"/>
      <c r="K45" s="91"/>
      <c r="L45" s="56"/>
      <c r="M45" s="91"/>
      <c r="N45" s="91"/>
      <c r="O45" s="91"/>
      <c r="P45" s="91"/>
      <c r="Q45" s="60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>
      <c r="A46" s="91"/>
      <c r="B46" s="91"/>
      <c r="C46" s="105"/>
      <c r="D46" s="135"/>
      <c r="E46" s="91"/>
      <c r="F46" s="89">
        <f t="shared" si="1"/>
        <v>0</v>
      </c>
      <c r="G46" s="56"/>
      <c r="H46" s="91"/>
      <c r="I46" s="91"/>
      <c r="J46" s="91"/>
      <c r="K46" s="91"/>
      <c r="L46" s="56"/>
      <c r="M46" s="91"/>
      <c r="N46" s="91"/>
      <c r="O46" s="91"/>
      <c r="P46" s="91"/>
      <c r="Q46" s="60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>
      <c r="A47" s="91"/>
      <c r="B47" s="91"/>
      <c r="C47" s="105"/>
      <c r="D47" s="135"/>
      <c r="E47" s="91"/>
      <c r="F47" s="89">
        <f t="shared" si="1"/>
        <v>0</v>
      </c>
      <c r="G47" s="56"/>
      <c r="H47" s="91"/>
      <c r="I47" s="91"/>
      <c r="J47" s="91"/>
      <c r="K47" s="91"/>
      <c r="L47" s="56"/>
      <c r="M47" s="91"/>
      <c r="N47" s="91"/>
      <c r="O47" s="91"/>
      <c r="P47" s="91"/>
      <c r="Q47" s="60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>
      <c r="A48" s="91"/>
      <c r="B48" s="91"/>
      <c r="C48" s="105"/>
      <c r="D48" s="135"/>
      <c r="E48" s="91"/>
      <c r="F48" s="89">
        <f t="shared" si="1"/>
        <v>0</v>
      </c>
      <c r="G48" s="56"/>
      <c r="H48" s="91"/>
      <c r="I48" s="91"/>
      <c r="J48" s="91"/>
      <c r="K48" s="91"/>
      <c r="L48" s="56"/>
      <c r="M48" s="91"/>
      <c r="N48" s="91"/>
      <c r="O48" s="91"/>
      <c r="P48" s="91"/>
      <c r="Q48" s="60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>
      <c r="A49" s="91"/>
      <c r="B49" s="91"/>
      <c r="C49" s="105"/>
      <c r="D49" s="135"/>
      <c r="E49" s="91"/>
      <c r="F49" s="89">
        <f t="shared" si="1"/>
        <v>0</v>
      </c>
      <c r="G49" s="56"/>
      <c r="H49" s="91"/>
      <c r="I49" s="91"/>
      <c r="J49" s="91"/>
      <c r="K49" s="91"/>
      <c r="L49" s="56"/>
      <c r="M49" s="91"/>
      <c r="N49" s="91"/>
      <c r="O49" s="91"/>
      <c r="P49" s="91"/>
      <c r="Q49" s="60"/>
      <c r="R49" s="91"/>
      <c r="S49" s="91"/>
      <c r="T49" s="91"/>
      <c r="U49" s="91"/>
      <c r="V49" s="91"/>
      <c r="W49" s="91"/>
      <c r="X49" s="91"/>
      <c r="Y49" s="91"/>
      <c r="Z49" s="91"/>
      <c r="AA49" s="91"/>
    </row>
    <row r="50">
      <c r="A50" s="91"/>
      <c r="B50" s="91"/>
      <c r="C50" s="105"/>
      <c r="D50" s="135"/>
      <c r="E50" s="91"/>
      <c r="F50" s="89">
        <f t="shared" si="1"/>
        <v>0</v>
      </c>
      <c r="G50" s="56"/>
      <c r="H50" s="91"/>
      <c r="I50" s="91"/>
      <c r="J50" s="91"/>
      <c r="K50" s="91"/>
      <c r="L50" s="56"/>
      <c r="M50" s="91"/>
      <c r="N50" s="91"/>
      <c r="O50" s="91"/>
      <c r="P50" s="91"/>
      <c r="Q50" s="60"/>
      <c r="R50" s="91"/>
      <c r="S50" s="91"/>
      <c r="T50" s="91"/>
      <c r="U50" s="91"/>
      <c r="V50" s="91"/>
      <c r="W50" s="91"/>
      <c r="X50" s="91"/>
      <c r="Y50" s="91"/>
      <c r="Z50" s="91"/>
      <c r="AA50" s="91"/>
    </row>
    <row r="51">
      <c r="A51" s="91"/>
      <c r="B51" s="91"/>
      <c r="C51" s="105"/>
      <c r="D51" s="135"/>
      <c r="E51" s="91"/>
      <c r="F51" s="89">
        <f t="shared" si="1"/>
        <v>0</v>
      </c>
      <c r="G51" s="56"/>
      <c r="H51" s="91"/>
      <c r="I51" s="91"/>
      <c r="J51" s="91"/>
      <c r="K51" s="91"/>
      <c r="L51" s="56"/>
      <c r="M51" s="91"/>
      <c r="N51" s="91"/>
      <c r="O51" s="91"/>
      <c r="P51" s="91"/>
      <c r="Q51" s="60"/>
      <c r="R51" s="91"/>
      <c r="S51" s="91"/>
      <c r="T51" s="91"/>
      <c r="U51" s="91"/>
      <c r="V51" s="91"/>
      <c r="W51" s="91"/>
      <c r="X51" s="91"/>
      <c r="Y51" s="91"/>
      <c r="Z51" s="91"/>
      <c r="AA51" s="91"/>
    </row>
    <row r="52">
      <c r="A52" s="91"/>
      <c r="B52" s="91"/>
      <c r="C52" s="105"/>
      <c r="D52" s="135"/>
      <c r="E52" s="91"/>
      <c r="F52" s="89">
        <f t="shared" si="1"/>
        <v>0</v>
      </c>
      <c r="G52" s="56"/>
      <c r="H52" s="91"/>
      <c r="I52" s="91"/>
      <c r="J52" s="91"/>
      <c r="K52" s="91"/>
      <c r="L52" s="56"/>
      <c r="M52" s="91"/>
      <c r="N52" s="91"/>
      <c r="O52" s="91"/>
      <c r="P52" s="91"/>
      <c r="Q52" s="60"/>
      <c r="R52" s="91"/>
      <c r="S52" s="91"/>
      <c r="T52" s="91"/>
      <c r="U52" s="91"/>
      <c r="V52" s="91"/>
      <c r="W52" s="91"/>
      <c r="X52" s="91"/>
      <c r="Y52" s="91"/>
      <c r="Z52" s="91"/>
      <c r="AA52" s="91"/>
    </row>
    <row r="53">
      <c r="A53" s="91"/>
      <c r="B53" s="91"/>
      <c r="C53" s="105"/>
      <c r="D53" s="135"/>
      <c r="E53" s="91"/>
      <c r="F53" s="89">
        <f t="shared" si="1"/>
        <v>0</v>
      </c>
      <c r="G53" s="56"/>
      <c r="H53" s="91"/>
      <c r="I53" s="91"/>
      <c r="J53" s="91"/>
      <c r="K53" s="91"/>
      <c r="L53" s="56"/>
      <c r="M53" s="91"/>
      <c r="N53" s="91"/>
      <c r="O53" s="91"/>
      <c r="P53" s="91"/>
      <c r="Q53" s="60"/>
      <c r="R53" s="91"/>
      <c r="S53" s="91"/>
      <c r="T53" s="91"/>
      <c r="U53" s="91"/>
      <c r="V53" s="91"/>
      <c r="W53" s="91"/>
      <c r="X53" s="91"/>
      <c r="Y53" s="91"/>
      <c r="Z53" s="91"/>
      <c r="AA53" s="91"/>
    </row>
    <row r="54">
      <c r="A54" s="91"/>
      <c r="B54" s="91"/>
      <c r="C54" s="105"/>
      <c r="D54" s="135"/>
      <c r="E54" s="91"/>
      <c r="F54" s="89">
        <f t="shared" si="1"/>
        <v>0</v>
      </c>
      <c r="G54" s="56"/>
      <c r="H54" s="91"/>
      <c r="I54" s="91"/>
      <c r="J54" s="91"/>
      <c r="K54" s="91"/>
      <c r="L54" s="56"/>
      <c r="M54" s="91"/>
      <c r="N54" s="91"/>
      <c r="O54" s="91"/>
      <c r="P54" s="91"/>
      <c r="Q54" s="60"/>
      <c r="R54" s="91"/>
      <c r="S54" s="91"/>
      <c r="T54" s="91"/>
      <c r="U54" s="91"/>
      <c r="V54" s="91"/>
      <c r="W54" s="91"/>
      <c r="X54" s="91"/>
      <c r="Y54" s="91"/>
      <c r="Z54" s="91"/>
      <c r="AA54" s="91"/>
    </row>
  </sheetData>
  <mergeCells count="6">
    <mergeCell ref="D1:E1"/>
    <mergeCell ref="A2:B3"/>
    <mergeCell ref="D2:F2"/>
    <mergeCell ref="H2:K2"/>
    <mergeCell ref="M2:P2"/>
    <mergeCell ref="R2:AA2"/>
  </mergeCells>
  <hyperlinks>
    <hyperlink r:id="rId2" ref="O4"/>
    <hyperlink r:id="rId3" ref="O5"/>
  </hyperlinks>
  <drawing r:id="rId4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14"/>
    <col customWidth="1" min="3" max="3" width="3.86"/>
    <col customWidth="1" min="4" max="4" width="7.86"/>
    <col customWidth="1" min="5" max="5" width="9.29"/>
    <col customWidth="1" min="7" max="7" width="4.0"/>
    <col customWidth="1" min="8" max="8" width="9.86"/>
    <col customWidth="1" min="9" max="9" width="14.43"/>
    <col customWidth="1" min="10" max="10" width="6.0"/>
    <col customWidth="1" min="11" max="11" width="8.57"/>
    <col customWidth="1" min="12" max="12" width="3.0"/>
    <col customWidth="1" min="13" max="13" width="10.29"/>
    <col customWidth="1" min="14" max="14" width="21.57"/>
    <col customWidth="1" min="15" max="15" width="15.29"/>
    <col customWidth="1" min="16" max="16" width="10.71"/>
    <col customWidth="1" min="17" max="17" width="4.14"/>
    <col customWidth="1" min="18" max="18" width="25.14"/>
    <col customWidth="1" min="19" max="19" width="10.14"/>
    <col customWidth="1" min="20" max="20" width="12.43"/>
    <col customWidth="1" min="21" max="21" width="12.14"/>
    <col customWidth="1" min="22" max="22" width="9.86"/>
    <col customWidth="1" min="23" max="23" width="5.71"/>
    <col customWidth="1" min="24" max="24" width="8.43"/>
    <col customWidth="1" min="25" max="25" width="9.86"/>
    <col customWidth="1" min="26" max="26" width="11.29"/>
    <col customWidth="1" min="27" max="27" width="19.43"/>
  </cols>
  <sheetData>
    <row r="1">
      <c r="A1" s="56"/>
      <c r="B1" s="56"/>
      <c r="C1" s="57"/>
      <c r="D1" s="58"/>
      <c r="E1" s="18"/>
      <c r="F1" s="59"/>
      <c r="G1" s="56"/>
      <c r="H1" s="56"/>
      <c r="I1" s="56"/>
      <c r="J1" s="56"/>
      <c r="K1" s="56"/>
      <c r="L1" s="56"/>
      <c r="M1" s="56"/>
      <c r="N1" s="56"/>
      <c r="O1" s="56"/>
      <c r="P1" s="56"/>
      <c r="Q1" s="60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>
      <c r="A2" s="61" t="s">
        <v>135</v>
      </c>
      <c r="B2" s="62"/>
      <c r="C2" s="63"/>
      <c r="D2" s="64" t="s">
        <v>136</v>
      </c>
      <c r="E2" s="17"/>
      <c r="F2" s="18"/>
      <c r="G2" s="65"/>
      <c r="H2" s="66" t="s">
        <v>137</v>
      </c>
      <c r="I2" s="17"/>
      <c r="J2" s="17"/>
      <c r="K2" s="17"/>
      <c r="L2" s="67"/>
      <c r="M2" s="68" t="s">
        <v>138</v>
      </c>
      <c r="N2" s="17"/>
      <c r="O2" s="17"/>
      <c r="P2" s="17"/>
      <c r="Q2" s="60"/>
      <c r="R2" s="69" t="s">
        <v>139</v>
      </c>
      <c r="S2" s="17"/>
      <c r="T2" s="17"/>
      <c r="U2" s="17"/>
      <c r="V2" s="17"/>
      <c r="W2" s="17"/>
      <c r="X2" s="17"/>
      <c r="Y2" s="17"/>
      <c r="Z2" s="17"/>
      <c r="AA2" s="18"/>
    </row>
    <row r="3">
      <c r="A3" s="70"/>
      <c r="B3" s="71"/>
      <c r="C3" s="72"/>
      <c r="D3" s="73" t="s">
        <v>140</v>
      </c>
      <c r="E3" s="74" t="s">
        <v>141</v>
      </c>
      <c r="F3" s="75" t="s">
        <v>142</v>
      </c>
      <c r="G3" s="76"/>
      <c r="H3" s="77" t="s">
        <v>140</v>
      </c>
      <c r="I3" s="78" t="s">
        <v>143</v>
      </c>
      <c r="J3" s="78" t="s">
        <v>144</v>
      </c>
      <c r="K3" s="78" t="s">
        <v>145</v>
      </c>
      <c r="L3" s="76"/>
      <c r="M3" s="79" t="s">
        <v>146</v>
      </c>
      <c r="N3" s="80" t="s">
        <v>147</v>
      </c>
      <c r="O3" s="79" t="s">
        <v>148</v>
      </c>
      <c r="P3" s="81" t="s">
        <v>149</v>
      </c>
      <c r="Q3" s="60"/>
      <c r="R3" s="82" t="s">
        <v>150</v>
      </c>
      <c r="S3" s="83" t="s">
        <v>151</v>
      </c>
      <c r="T3" s="83" t="s">
        <v>152</v>
      </c>
      <c r="U3" s="83" t="s">
        <v>153</v>
      </c>
      <c r="V3" s="83" t="s">
        <v>154</v>
      </c>
      <c r="W3" s="83" t="s">
        <v>155</v>
      </c>
      <c r="X3" s="83" t="s">
        <v>156</v>
      </c>
      <c r="Y3" s="83" t="s">
        <v>157</v>
      </c>
      <c r="Z3" s="83" t="s">
        <v>158</v>
      </c>
      <c r="AA3" s="83" t="s">
        <v>159</v>
      </c>
    </row>
    <row r="4">
      <c r="A4" s="84" t="s">
        <v>160</v>
      </c>
      <c r="B4" s="85">
        <f>sum(K4:K54)</f>
        <v>595.33</v>
      </c>
      <c r="C4" s="86"/>
      <c r="D4" s="87">
        <v>44523.0</v>
      </c>
      <c r="E4" s="88">
        <v>3.5</v>
      </c>
      <c r="F4" s="89">
        <f t="shared" ref="F4:F54" si="1">E4*37</f>
        <v>129.5</v>
      </c>
      <c r="G4" s="56"/>
      <c r="H4" s="90"/>
      <c r="I4" s="24" t="s">
        <v>161</v>
      </c>
      <c r="J4" s="91"/>
      <c r="K4" s="92">
        <f>F4+F5+F6+F7+F8+F9</f>
        <v>595.33</v>
      </c>
      <c r="L4" s="56"/>
      <c r="M4" s="93"/>
      <c r="N4" s="94"/>
      <c r="O4" s="126"/>
      <c r="P4" s="138">
        <v>1453.0</v>
      </c>
      <c r="Q4" s="60"/>
      <c r="R4" s="96" t="s">
        <v>164</v>
      </c>
      <c r="S4" s="91"/>
      <c r="T4" s="91"/>
      <c r="U4" s="97"/>
      <c r="V4" s="91"/>
      <c r="W4" s="91"/>
      <c r="X4" s="91"/>
      <c r="Y4" s="91"/>
      <c r="Z4" s="91"/>
      <c r="AA4" s="91"/>
    </row>
    <row r="5">
      <c r="A5" s="98" t="s">
        <v>165</v>
      </c>
      <c r="B5" s="85">
        <f>sum(P4:P54)</f>
        <v>7265</v>
      </c>
      <c r="C5" s="99"/>
      <c r="D5" s="100">
        <v>44558.0</v>
      </c>
      <c r="E5" s="101">
        <v>1.5</v>
      </c>
      <c r="F5" s="89">
        <f t="shared" si="1"/>
        <v>55.5</v>
      </c>
      <c r="G5" s="56"/>
      <c r="H5" s="90"/>
      <c r="I5" s="24"/>
      <c r="J5" s="91"/>
      <c r="K5" s="102"/>
      <c r="L5" s="56"/>
      <c r="M5" s="93"/>
      <c r="N5" s="91"/>
      <c r="O5" s="95"/>
      <c r="P5" s="138">
        <v>1453.0</v>
      </c>
      <c r="Q5" s="60"/>
      <c r="R5" s="103" t="s">
        <v>168</v>
      </c>
      <c r="S5" s="91"/>
      <c r="T5" s="91"/>
      <c r="U5" s="97"/>
      <c r="V5" s="91"/>
      <c r="W5" s="91"/>
      <c r="X5" s="91"/>
      <c r="Y5" s="91"/>
      <c r="Z5" s="91"/>
      <c r="AA5" s="91"/>
    </row>
    <row r="6">
      <c r="A6" s="104" t="s">
        <v>169</v>
      </c>
      <c r="B6" s="85">
        <f>B5-B4</f>
        <v>6669.67</v>
      </c>
      <c r="C6" s="105"/>
      <c r="D6" s="100">
        <v>44201.0</v>
      </c>
      <c r="E6" s="101">
        <v>2.96</v>
      </c>
      <c r="F6" s="89">
        <f t="shared" si="1"/>
        <v>109.52</v>
      </c>
      <c r="G6" s="56"/>
      <c r="H6" s="90"/>
      <c r="I6" s="24"/>
      <c r="J6" s="91"/>
      <c r="K6" s="102"/>
      <c r="L6" s="56"/>
      <c r="M6" s="106"/>
      <c r="N6" s="91"/>
      <c r="O6" s="95"/>
      <c r="P6" s="138">
        <v>1453.0</v>
      </c>
      <c r="Q6" s="60"/>
      <c r="R6" s="107" t="s">
        <v>170</v>
      </c>
      <c r="S6" s="91"/>
      <c r="T6" s="91"/>
      <c r="U6" s="97"/>
      <c r="V6" s="91"/>
      <c r="W6" s="91"/>
      <c r="X6" s="91"/>
      <c r="Y6" s="91"/>
      <c r="Z6" s="91"/>
      <c r="AA6" s="91"/>
    </row>
    <row r="7">
      <c r="A7" s="108" t="s">
        <v>171</v>
      </c>
      <c r="B7" s="109">
        <f>B6/B5</f>
        <v>0.9180550585</v>
      </c>
      <c r="C7" s="105"/>
      <c r="D7" s="100">
        <v>44216.0</v>
      </c>
      <c r="E7" s="101">
        <v>2.5</v>
      </c>
      <c r="F7" s="89">
        <f t="shared" si="1"/>
        <v>92.5</v>
      </c>
      <c r="G7" s="56"/>
      <c r="H7" s="97"/>
      <c r="I7" s="91"/>
      <c r="J7" s="91"/>
      <c r="K7" s="110"/>
      <c r="L7" s="56"/>
      <c r="M7" s="106"/>
      <c r="N7" s="91"/>
      <c r="O7" s="95"/>
      <c r="P7" s="138">
        <v>1453.0</v>
      </c>
      <c r="Q7" s="60"/>
      <c r="R7" s="111" t="s">
        <v>172</v>
      </c>
      <c r="S7" s="91"/>
      <c r="T7" s="91"/>
      <c r="U7" s="97"/>
      <c r="V7" s="91"/>
      <c r="W7" s="91"/>
      <c r="X7" s="91"/>
      <c r="Y7" s="91"/>
      <c r="Z7" s="91"/>
      <c r="AA7" s="91"/>
    </row>
    <row r="8">
      <c r="A8" s="112" t="s">
        <v>173</v>
      </c>
      <c r="B8" s="113">
        <v>51.0</v>
      </c>
      <c r="C8" s="105"/>
      <c r="D8" s="100">
        <v>44221.0</v>
      </c>
      <c r="E8" s="101">
        <v>2.75</v>
      </c>
      <c r="F8" s="89">
        <f t="shared" si="1"/>
        <v>101.75</v>
      </c>
      <c r="G8" s="56"/>
      <c r="H8" s="97"/>
      <c r="I8" s="91"/>
      <c r="J8" s="91"/>
      <c r="K8" s="110"/>
      <c r="L8" s="56"/>
      <c r="M8" s="106"/>
      <c r="N8" s="91"/>
      <c r="O8" s="95"/>
      <c r="P8" s="138">
        <v>1453.0</v>
      </c>
      <c r="Q8" s="60"/>
      <c r="R8" s="91"/>
      <c r="S8" s="91"/>
      <c r="T8" s="91"/>
      <c r="U8" s="97"/>
      <c r="V8" s="91"/>
      <c r="W8" s="91"/>
      <c r="X8" s="91"/>
      <c r="Y8" s="91"/>
      <c r="Z8" s="91"/>
      <c r="AA8" s="91"/>
    </row>
    <row r="9">
      <c r="A9" s="114" t="s">
        <v>174</v>
      </c>
      <c r="B9" s="115">
        <f>sum(E4:E54)</f>
        <v>22.45</v>
      </c>
      <c r="C9" s="105"/>
      <c r="D9" s="100">
        <v>44224.0</v>
      </c>
      <c r="E9" s="101">
        <v>2.88</v>
      </c>
      <c r="F9" s="89">
        <f t="shared" si="1"/>
        <v>106.56</v>
      </c>
      <c r="G9" s="56"/>
      <c r="H9" s="97"/>
      <c r="I9" s="91"/>
      <c r="J9" s="91"/>
      <c r="K9" s="102"/>
      <c r="L9" s="56"/>
      <c r="M9" s="116"/>
      <c r="N9" s="91"/>
      <c r="O9" s="91"/>
      <c r="Q9" s="60"/>
      <c r="R9" s="91"/>
      <c r="S9" s="91"/>
      <c r="T9" s="91"/>
      <c r="U9" s="97"/>
      <c r="V9" s="91"/>
      <c r="W9" s="91"/>
      <c r="X9" s="91"/>
      <c r="Y9" s="91"/>
      <c r="Z9" s="91"/>
      <c r="AA9" s="91"/>
    </row>
    <row r="10">
      <c r="A10" s="117" t="s">
        <v>175</v>
      </c>
      <c r="B10" s="118">
        <f>B8-B9</f>
        <v>28.55</v>
      </c>
      <c r="C10" s="105"/>
      <c r="D10" s="100">
        <v>44228.0</v>
      </c>
      <c r="E10" s="101">
        <v>1.5</v>
      </c>
      <c r="F10" s="89">
        <f t="shared" si="1"/>
        <v>55.5</v>
      </c>
      <c r="G10" s="56"/>
      <c r="H10" s="97"/>
      <c r="I10" s="91"/>
      <c r="J10" s="91"/>
      <c r="K10" s="110"/>
      <c r="L10" s="56"/>
      <c r="M10" s="116"/>
      <c r="N10" s="91"/>
      <c r="O10" s="91"/>
      <c r="Q10" s="60"/>
      <c r="R10" s="91"/>
      <c r="S10" s="91"/>
      <c r="T10" s="91"/>
      <c r="U10" s="97"/>
      <c r="V10" s="91"/>
      <c r="W10" s="91"/>
      <c r="X10" s="91"/>
      <c r="Y10" s="91"/>
      <c r="Z10" s="91"/>
      <c r="AA10" s="91"/>
    </row>
    <row r="11">
      <c r="A11" s="119"/>
      <c r="B11" s="119"/>
      <c r="C11" s="105"/>
      <c r="D11" s="100">
        <v>44235.0</v>
      </c>
      <c r="E11" s="101">
        <v>1.45</v>
      </c>
      <c r="F11" s="89">
        <f t="shared" si="1"/>
        <v>53.65</v>
      </c>
      <c r="G11" s="56"/>
      <c r="H11" s="97"/>
      <c r="I11" s="91"/>
      <c r="J11" s="91"/>
      <c r="K11" s="102"/>
      <c r="L11" s="56"/>
      <c r="M11" s="116"/>
      <c r="N11" s="91"/>
      <c r="O11" s="91"/>
      <c r="Q11" s="60"/>
      <c r="R11" s="119"/>
      <c r="S11" s="91"/>
      <c r="T11" s="91"/>
      <c r="U11" s="97"/>
      <c r="V11" s="91"/>
      <c r="W11" s="91"/>
      <c r="X11" s="91"/>
      <c r="Y11" s="91"/>
      <c r="Z11" s="91"/>
      <c r="AA11" s="91"/>
    </row>
    <row r="12">
      <c r="A12" s="119"/>
      <c r="B12" s="119"/>
      <c r="C12" s="105"/>
      <c r="D12" s="100">
        <v>44238.0</v>
      </c>
      <c r="E12" s="101">
        <v>1.75</v>
      </c>
      <c r="F12" s="89">
        <f t="shared" si="1"/>
        <v>64.75</v>
      </c>
      <c r="G12" s="56"/>
      <c r="H12" s="97"/>
      <c r="I12" s="91"/>
      <c r="J12" s="91"/>
      <c r="K12" s="102"/>
      <c r="L12" s="56"/>
      <c r="M12" s="116"/>
      <c r="N12" s="91"/>
      <c r="O12" s="91"/>
      <c r="P12" s="102"/>
      <c r="Q12" s="60"/>
      <c r="R12" s="91"/>
      <c r="S12" s="91"/>
      <c r="T12" s="91"/>
      <c r="U12" s="97"/>
      <c r="V12" s="91"/>
      <c r="W12" s="91"/>
      <c r="X12" s="91"/>
      <c r="Y12" s="91"/>
      <c r="Z12" s="91"/>
      <c r="AA12" s="91"/>
    </row>
    <row r="13">
      <c r="A13" s="24" t="s">
        <v>203</v>
      </c>
      <c r="B13" s="136">
        <f>B5/175</f>
        <v>41.51428571</v>
      </c>
      <c r="C13" s="105"/>
      <c r="D13" s="100">
        <v>44242.0</v>
      </c>
      <c r="E13" s="101">
        <v>1.66</v>
      </c>
      <c r="F13" s="89">
        <f t="shared" si="1"/>
        <v>61.42</v>
      </c>
      <c r="G13" s="56"/>
      <c r="H13" s="97"/>
      <c r="I13" s="91"/>
      <c r="J13" s="91"/>
      <c r="K13" s="102"/>
      <c r="L13" s="56"/>
      <c r="M13" s="116"/>
      <c r="N13" s="91"/>
      <c r="O13" s="91"/>
      <c r="P13" s="102"/>
      <c r="Q13" s="60"/>
      <c r="R13" s="91"/>
      <c r="S13" s="91"/>
      <c r="T13" s="91"/>
      <c r="U13" s="97"/>
      <c r="V13" s="91"/>
      <c r="W13" s="91"/>
      <c r="X13" s="91"/>
      <c r="Y13" s="91"/>
      <c r="Z13" s="91"/>
      <c r="AA13" s="91"/>
    </row>
    <row r="14">
      <c r="A14" s="91"/>
      <c r="B14" s="120"/>
      <c r="C14" s="105"/>
      <c r="D14" s="100"/>
      <c r="E14" s="101"/>
      <c r="F14" s="89">
        <f t="shared" si="1"/>
        <v>0</v>
      </c>
      <c r="G14" s="56"/>
      <c r="H14" s="97"/>
      <c r="I14" s="91"/>
      <c r="J14" s="91"/>
      <c r="K14" s="91"/>
      <c r="L14" s="56"/>
      <c r="M14" s="116"/>
      <c r="N14" s="91"/>
      <c r="O14" s="91"/>
      <c r="P14" s="102"/>
      <c r="Q14" s="60"/>
      <c r="R14" s="91"/>
      <c r="S14" s="91"/>
      <c r="T14" s="91"/>
      <c r="U14" s="97"/>
      <c r="V14" s="91"/>
      <c r="W14" s="91"/>
      <c r="X14" s="91"/>
      <c r="Y14" s="91"/>
      <c r="Z14" s="91"/>
      <c r="AA14" s="91"/>
    </row>
    <row r="15">
      <c r="A15" s="91"/>
      <c r="B15" s="91"/>
      <c r="C15" s="105"/>
      <c r="D15" s="100"/>
      <c r="E15" s="101"/>
      <c r="F15" s="89">
        <f t="shared" si="1"/>
        <v>0</v>
      </c>
      <c r="G15" s="56"/>
      <c r="H15" s="97"/>
      <c r="I15" s="91"/>
      <c r="J15" s="91"/>
      <c r="K15" s="91"/>
      <c r="L15" s="56"/>
      <c r="M15" s="116"/>
      <c r="N15" s="91"/>
      <c r="O15" s="91"/>
      <c r="P15" s="102"/>
      <c r="Q15" s="60"/>
      <c r="R15" s="91"/>
      <c r="S15" s="91"/>
      <c r="T15" s="91"/>
      <c r="U15" s="97"/>
      <c r="V15" s="91"/>
      <c r="W15" s="91"/>
      <c r="X15" s="91"/>
      <c r="Y15" s="91"/>
      <c r="Z15" s="91"/>
      <c r="AA15" s="91"/>
    </row>
    <row r="16">
      <c r="A16" s="91"/>
      <c r="B16" s="91"/>
      <c r="C16" s="105"/>
      <c r="D16" s="100"/>
      <c r="E16" s="101"/>
      <c r="F16" s="89">
        <f t="shared" si="1"/>
        <v>0</v>
      </c>
      <c r="G16" s="56"/>
      <c r="H16" s="97"/>
      <c r="I16" s="91"/>
      <c r="J16" s="91"/>
      <c r="K16" s="110"/>
      <c r="L16" s="56"/>
      <c r="M16" s="116"/>
      <c r="N16" s="91"/>
      <c r="O16" s="91"/>
      <c r="P16" s="110"/>
      <c r="Q16" s="60"/>
      <c r="R16" s="91"/>
      <c r="S16" s="91"/>
      <c r="T16" s="91"/>
      <c r="U16" s="91"/>
      <c r="V16" s="91"/>
      <c r="W16" s="91"/>
      <c r="X16" s="91"/>
      <c r="Y16" s="91"/>
      <c r="Z16" s="91"/>
      <c r="AA16" s="91"/>
    </row>
    <row r="17">
      <c r="A17" s="91"/>
      <c r="B17" s="91"/>
      <c r="C17" s="105"/>
      <c r="D17" s="100"/>
      <c r="E17" s="101"/>
      <c r="F17" s="89">
        <f t="shared" si="1"/>
        <v>0</v>
      </c>
      <c r="G17" s="56"/>
      <c r="H17" s="97"/>
      <c r="I17" s="91"/>
      <c r="J17" s="91"/>
      <c r="K17" s="91"/>
      <c r="L17" s="56"/>
      <c r="M17" s="97"/>
      <c r="N17" s="91"/>
      <c r="O17" s="91"/>
      <c r="P17" s="102"/>
      <c r="Q17" s="60"/>
      <c r="R17" s="91"/>
      <c r="S17" s="91"/>
      <c r="T17" s="91"/>
      <c r="U17" s="91"/>
      <c r="V17" s="91"/>
      <c r="W17" s="91"/>
      <c r="X17" s="91"/>
      <c r="Y17" s="91"/>
      <c r="Z17" s="91"/>
      <c r="AA17" s="91"/>
    </row>
    <row r="18">
      <c r="A18" s="91"/>
      <c r="B18" s="91"/>
      <c r="C18" s="105"/>
      <c r="D18" s="100"/>
      <c r="E18" s="101"/>
      <c r="F18" s="89">
        <f t="shared" si="1"/>
        <v>0</v>
      </c>
      <c r="G18" s="56"/>
      <c r="H18" s="97"/>
      <c r="I18" s="91"/>
      <c r="J18" s="91"/>
      <c r="K18" s="110"/>
      <c r="L18" s="56"/>
      <c r="M18" s="97"/>
      <c r="N18" s="91"/>
      <c r="O18" s="91"/>
      <c r="P18" s="110"/>
      <c r="Q18" s="60"/>
      <c r="R18" s="91"/>
      <c r="S18" s="91"/>
      <c r="T18" s="91"/>
      <c r="U18" s="91"/>
      <c r="V18" s="91"/>
      <c r="W18" s="91"/>
      <c r="X18" s="91"/>
      <c r="Y18" s="91"/>
      <c r="Z18" s="91"/>
      <c r="AA18" s="91"/>
    </row>
    <row r="19">
      <c r="A19" s="91"/>
      <c r="B19" s="91"/>
      <c r="C19" s="105"/>
      <c r="D19" s="100"/>
      <c r="E19" s="101"/>
      <c r="F19" s="89">
        <f t="shared" si="1"/>
        <v>0</v>
      </c>
      <c r="G19" s="56"/>
      <c r="H19" s="97"/>
      <c r="I19" s="91"/>
      <c r="J19" s="91"/>
      <c r="K19" s="102"/>
      <c r="L19" s="56"/>
      <c r="M19" s="97"/>
      <c r="N19" s="91"/>
      <c r="O19" s="91"/>
      <c r="P19" s="102"/>
      <c r="Q19" s="60"/>
      <c r="R19" s="91"/>
      <c r="S19" s="91"/>
      <c r="T19" s="91"/>
      <c r="U19" s="91"/>
      <c r="V19" s="91"/>
      <c r="W19" s="91"/>
      <c r="X19" s="91"/>
      <c r="Y19" s="91"/>
      <c r="Z19" s="91"/>
      <c r="AA19" s="91"/>
    </row>
    <row r="20">
      <c r="A20" s="91"/>
      <c r="B20" s="91"/>
      <c r="C20" s="105"/>
      <c r="D20" s="100"/>
      <c r="E20" s="101"/>
      <c r="F20" s="89">
        <f t="shared" si="1"/>
        <v>0</v>
      </c>
      <c r="G20" s="56"/>
      <c r="H20" s="97"/>
      <c r="I20" s="91"/>
      <c r="J20" s="91"/>
      <c r="K20" s="102"/>
      <c r="L20" s="56"/>
      <c r="M20" s="97"/>
      <c r="N20" s="91"/>
      <c r="O20" s="91"/>
      <c r="P20" s="102"/>
      <c r="Q20" s="60"/>
      <c r="R20" s="91"/>
      <c r="S20" s="91"/>
      <c r="T20" s="91"/>
      <c r="U20" s="91"/>
      <c r="V20" s="91"/>
      <c r="W20" s="91"/>
      <c r="X20" s="91"/>
      <c r="Y20" s="91"/>
      <c r="Z20" s="91"/>
      <c r="AA20" s="91"/>
    </row>
    <row r="21">
      <c r="A21" s="91"/>
      <c r="B21" s="91"/>
      <c r="C21" s="105"/>
      <c r="D21" s="121"/>
      <c r="E21" s="91"/>
      <c r="F21" s="89">
        <f t="shared" si="1"/>
        <v>0</v>
      </c>
      <c r="G21" s="56"/>
      <c r="H21" s="97"/>
      <c r="I21" s="91"/>
      <c r="J21" s="91"/>
      <c r="K21" s="91"/>
      <c r="L21" s="56"/>
      <c r="M21" s="97"/>
      <c r="N21" s="91"/>
      <c r="O21" s="91"/>
      <c r="P21" s="110"/>
      <c r="Q21" s="60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>
      <c r="A22" s="91"/>
      <c r="B22" s="91"/>
      <c r="C22" s="105"/>
      <c r="D22" s="91"/>
      <c r="E22" s="91"/>
      <c r="F22" s="89">
        <f t="shared" si="1"/>
        <v>0</v>
      </c>
      <c r="G22" s="56"/>
      <c r="H22" s="97"/>
      <c r="I22" s="91"/>
      <c r="J22" s="91"/>
      <c r="K22" s="110"/>
      <c r="L22" s="56"/>
      <c r="M22" s="97"/>
      <c r="N22" s="91"/>
      <c r="O22" s="91"/>
      <c r="P22" s="110"/>
      <c r="Q22" s="60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>
      <c r="A23" s="91"/>
      <c r="B23" s="91"/>
      <c r="C23" s="105"/>
      <c r="D23" s="91"/>
      <c r="E23" s="91"/>
      <c r="F23" s="89">
        <f t="shared" si="1"/>
        <v>0</v>
      </c>
      <c r="G23" s="56"/>
      <c r="H23" s="97"/>
      <c r="I23" s="91"/>
      <c r="J23" s="91"/>
      <c r="K23" s="110"/>
      <c r="L23" s="56"/>
      <c r="M23" s="97"/>
      <c r="N23" s="91"/>
      <c r="O23" s="91"/>
      <c r="P23" s="110"/>
      <c r="Q23" s="60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>
      <c r="A24" s="91"/>
      <c r="B24" s="91"/>
      <c r="C24" s="105"/>
      <c r="D24" s="91"/>
      <c r="E24" s="91"/>
      <c r="F24" s="89">
        <f t="shared" si="1"/>
        <v>0</v>
      </c>
      <c r="G24" s="56"/>
      <c r="H24" s="97"/>
      <c r="I24" s="91"/>
      <c r="J24" s="91"/>
      <c r="K24" s="91"/>
      <c r="L24" s="56"/>
      <c r="M24" s="97"/>
      <c r="N24" s="91"/>
      <c r="O24" s="91"/>
      <c r="P24" s="102"/>
      <c r="Q24" s="60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>
      <c r="A25" s="91"/>
      <c r="B25" s="91"/>
      <c r="C25" s="105"/>
      <c r="D25" s="91"/>
      <c r="E25" s="91"/>
      <c r="F25" s="89">
        <f t="shared" si="1"/>
        <v>0</v>
      </c>
      <c r="G25" s="56"/>
      <c r="H25" s="97"/>
      <c r="I25" s="91"/>
      <c r="J25" s="91"/>
      <c r="K25" s="102"/>
      <c r="L25" s="56"/>
      <c r="M25" s="97"/>
      <c r="N25" s="91"/>
      <c r="O25" s="91"/>
      <c r="P25" s="102"/>
      <c r="Q25" s="60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>
      <c r="A26" s="91"/>
      <c r="B26" s="91"/>
      <c r="C26" s="105"/>
      <c r="D26" s="91"/>
      <c r="E26" s="91"/>
      <c r="F26" s="89">
        <f t="shared" si="1"/>
        <v>0</v>
      </c>
      <c r="G26" s="56"/>
      <c r="H26" s="97"/>
      <c r="I26" s="91"/>
      <c r="J26" s="91"/>
      <c r="K26" s="110"/>
      <c r="L26" s="56"/>
      <c r="M26" s="97"/>
      <c r="N26" s="91"/>
      <c r="O26" s="91"/>
      <c r="P26" s="110"/>
      <c r="Q26" s="60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>
      <c r="A27" s="91"/>
      <c r="B27" s="91"/>
      <c r="C27" s="105"/>
      <c r="D27" s="91"/>
      <c r="E27" s="91"/>
      <c r="F27" s="89">
        <f t="shared" si="1"/>
        <v>0</v>
      </c>
      <c r="G27" s="56"/>
      <c r="H27" s="97"/>
      <c r="I27" s="91"/>
      <c r="J27" s="91"/>
      <c r="K27" s="102"/>
      <c r="L27" s="56"/>
      <c r="M27" s="97"/>
      <c r="N27" s="91"/>
      <c r="O27" s="91"/>
      <c r="P27" s="102"/>
      <c r="Q27" s="60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>
      <c r="A28" s="91"/>
      <c r="B28" s="91"/>
      <c r="C28" s="105"/>
      <c r="D28" s="91"/>
      <c r="E28" s="91"/>
      <c r="F28" s="89">
        <f t="shared" si="1"/>
        <v>0</v>
      </c>
      <c r="G28" s="56"/>
      <c r="H28" s="97"/>
      <c r="I28" s="91"/>
      <c r="J28" s="91"/>
      <c r="K28" s="102"/>
      <c r="L28" s="56"/>
      <c r="M28" s="97"/>
      <c r="N28" s="91"/>
      <c r="O28" s="91"/>
      <c r="P28" s="102"/>
      <c r="Q28" s="60"/>
      <c r="R28" s="119"/>
      <c r="S28" s="91"/>
      <c r="T28" s="91"/>
      <c r="U28" s="91"/>
      <c r="V28" s="91"/>
      <c r="W28" s="91"/>
      <c r="X28" s="91"/>
      <c r="Y28" s="91"/>
      <c r="Z28" s="91"/>
      <c r="AA28" s="91"/>
    </row>
    <row r="29">
      <c r="A29" s="91"/>
      <c r="B29" s="91"/>
      <c r="C29" s="105"/>
      <c r="D29" s="91"/>
      <c r="E29" s="91"/>
      <c r="F29" s="89">
        <f t="shared" si="1"/>
        <v>0</v>
      </c>
      <c r="G29" s="56"/>
      <c r="H29" s="97"/>
      <c r="I29" s="91"/>
      <c r="J29" s="91"/>
      <c r="K29" s="110"/>
      <c r="L29" s="56"/>
      <c r="M29" s="97"/>
      <c r="N29" s="91"/>
      <c r="O29" s="91"/>
      <c r="P29" s="110"/>
      <c r="Q29" s="60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>
      <c r="A30" s="91"/>
      <c r="B30" s="91"/>
      <c r="C30" s="105"/>
      <c r="D30" s="91"/>
      <c r="E30" s="91"/>
      <c r="F30" s="89">
        <f t="shared" si="1"/>
        <v>0</v>
      </c>
      <c r="G30" s="56"/>
      <c r="H30" s="97"/>
      <c r="I30" s="91"/>
      <c r="J30" s="91"/>
      <c r="K30" s="102"/>
      <c r="L30" s="56"/>
      <c r="M30" s="97"/>
      <c r="N30" s="91"/>
      <c r="O30" s="91"/>
      <c r="P30" s="102"/>
      <c r="Q30" s="60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>
      <c r="A31" s="91"/>
      <c r="B31" s="91"/>
      <c r="C31" s="105"/>
      <c r="D31" s="91"/>
      <c r="E31" s="91"/>
      <c r="F31" s="89">
        <f t="shared" si="1"/>
        <v>0</v>
      </c>
      <c r="G31" s="56"/>
      <c r="H31" s="91"/>
      <c r="I31" s="91"/>
      <c r="J31" s="91"/>
      <c r="K31" s="91"/>
      <c r="L31" s="56"/>
      <c r="M31" s="91"/>
      <c r="N31" s="91"/>
      <c r="O31" s="91"/>
      <c r="P31" s="91"/>
      <c r="Q31" s="60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>
      <c r="A32" s="91"/>
      <c r="B32" s="91"/>
      <c r="C32" s="105"/>
      <c r="D32" s="91"/>
      <c r="E32" s="91"/>
      <c r="F32" s="89">
        <f t="shared" si="1"/>
        <v>0</v>
      </c>
      <c r="G32" s="56"/>
      <c r="H32" s="91"/>
      <c r="I32" s="91"/>
      <c r="J32" s="91"/>
      <c r="K32" s="91"/>
      <c r="L32" s="56"/>
      <c r="M32" s="91"/>
      <c r="N32" s="91"/>
      <c r="O32" s="91"/>
      <c r="P32" s="91"/>
      <c r="Q32" s="60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>
      <c r="A33" s="91"/>
      <c r="B33" s="91"/>
      <c r="C33" s="105"/>
      <c r="D33" s="91"/>
      <c r="E33" s="91"/>
      <c r="F33" s="89">
        <f t="shared" si="1"/>
        <v>0</v>
      </c>
      <c r="G33" s="56"/>
      <c r="H33" s="91"/>
      <c r="I33" s="91"/>
      <c r="J33" s="91"/>
      <c r="K33" s="91"/>
      <c r="L33" s="56"/>
      <c r="M33" s="91"/>
      <c r="N33" s="91"/>
      <c r="O33" s="91"/>
      <c r="P33" s="91"/>
      <c r="Q33" s="60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>
      <c r="A34" s="91"/>
      <c r="B34" s="91"/>
      <c r="C34" s="105"/>
      <c r="D34" s="91"/>
      <c r="E34" s="91"/>
      <c r="F34" s="89">
        <f t="shared" si="1"/>
        <v>0</v>
      </c>
      <c r="G34" s="56"/>
      <c r="H34" s="91"/>
      <c r="I34" s="91"/>
      <c r="J34" s="91"/>
      <c r="K34" s="91"/>
      <c r="L34" s="56"/>
      <c r="M34" s="91"/>
      <c r="N34" s="91"/>
      <c r="O34" s="91"/>
      <c r="P34" s="91"/>
      <c r="Q34" s="60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>
      <c r="A35" s="91"/>
      <c r="B35" s="91"/>
      <c r="C35" s="105"/>
      <c r="D35" s="91"/>
      <c r="E35" s="91"/>
      <c r="F35" s="89">
        <f t="shared" si="1"/>
        <v>0</v>
      </c>
      <c r="G35" s="56"/>
      <c r="H35" s="91"/>
      <c r="I35" s="91"/>
      <c r="J35" s="91"/>
      <c r="K35" s="91"/>
      <c r="L35" s="56"/>
      <c r="M35" s="91"/>
      <c r="N35" s="91"/>
      <c r="O35" s="91"/>
      <c r="P35" s="91"/>
      <c r="Q35" s="60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>
      <c r="A36" s="91"/>
      <c r="B36" s="91"/>
      <c r="C36" s="105"/>
      <c r="D36" s="91"/>
      <c r="E36" s="91"/>
      <c r="F36" s="89">
        <f t="shared" si="1"/>
        <v>0</v>
      </c>
      <c r="G36" s="56"/>
      <c r="H36" s="91"/>
      <c r="I36" s="91"/>
      <c r="J36" s="91"/>
      <c r="K36" s="91"/>
      <c r="L36" s="56"/>
      <c r="M36" s="91"/>
      <c r="N36" s="91"/>
      <c r="O36" s="91"/>
      <c r="P36" s="91"/>
      <c r="Q36" s="60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>
      <c r="A37" s="91"/>
      <c r="B37" s="91"/>
      <c r="C37" s="105"/>
      <c r="D37" s="91"/>
      <c r="E37" s="91"/>
      <c r="F37" s="89">
        <f t="shared" si="1"/>
        <v>0</v>
      </c>
      <c r="G37" s="56"/>
      <c r="H37" s="91"/>
      <c r="I37" s="91"/>
      <c r="J37" s="91"/>
      <c r="K37" s="91"/>
      <c r="L37" s="56"/>
      <c r="M37" s="91"/>
      <c r="N37" s="91"/>
      <c r="O37" s="91"/>
      <c r="P37" s="91"/>
      <c r="Q37" s="60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>
      <c r="A38" s="91"/>
      <c r="B38" s="91"/>
      <c r="C38" s="105"/>
      <c r="D38" s="91"/>
      <c r="E38" s="91"/>
      <c r="F38" s="89">
        <f t="shared" si="1"/>
        <v>0</v>
      </c>
      <c r="G38" s="56"/>
      <c r="H38" s="91"/>
      <c r="I38" s="91"/>
      <c r="J38" s="91"/>
      <c r="K38" s="91"/>
      <c r="L38" s="56"/>
      <c r="M38" s="91"/>
      <c r="N38" s="91"/>
      <c r="O38" s="91"/>
      <c r="P38" s="91"/>
      <c r="Q38" s="60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>
      <c r="A39" s="91"/>
      <c r="B39" s="91"/>
      <c r="C39" s="105"/>
      <c r="D39" s="91"/>
      <c r="E39" s="91"/>
      <c r="F39" s="89">
        <f t="shared" si="1"/>
        <v>0</v>
      </c>
      <c r="G39" s="56"/>
      <c r="H39" s="91"/>
      <c r="I39" s="91"/>
      <c r="J39" s="91"/>
      <c r="K39" s="91"/>
      <c r="L39" s="56"/>
      <c r="M39" s="91"/>
      <c r="N39" s="91"/>
      <c r="O39" s="91"/>
      <c r="P39" s="91"/>
      <c r="Q39" s="60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>
      <c r="A40" s="91"/>
      <c r="B40" s="91"/>
      <c r="C40" s="105"/>
      <c r="D40" s="91"/>
      <c r="E40" s="91"/>
      <c r="F40" s="89">
        <f t="shared" si="1"/>
        <v>0</v>
      </c>
      <c r="G40" s="56"/>
      <c r="H40" s="91"/>
      <c r="I40" s="91"/>
      <c r="J40" s="91"/>
      <c r="K40" s="91"/>
      <c r="L40" s="56"/>
      <c r="M40" s="91"/>
      <c r="N40" s="91"/>
      <c r="O40" s="91"/>
      <c r="P40" s="91"/>
      <c r="Q40" s="60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>
      <c r="A41" s="91"/>
      <c r="B41" s="91"/>
      <c r="C41" s="105"/>
      <c r="D41" s="91"/>
      <c r="E41" s="91"/>
      <c r="F41" s="89">
        <f t="shared" si="1"/>
        <v>0</v>
      </c>
      <c r="G41" s="56"/>
      <c r="H41" s="91"/>
      <c r="I41" s="91"/>
      <c r="J41" s="91"/>
      <c r="K41" s="91"/>
      <c r="L41" s="56"/>
      <c r="M41" s="91"/>
      <c r="N41" s="91"/>
      <c r="O41" s="91"/>
      <c r="P41" s="91"/>
      <c r="Q41" s="60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>
      <c r="A42" s="91"/>
      <c r="B42" s="91"/>
      <c r="C42" s="105"/>
      <c r="D42" s="91"/>
      <c r="E42" s="91"/>
      <c r="F42" s="89">
        <f t="shared" si="1"/>
        <v>0</v>
      </c>
      <c r="G42" s="56"/>
      <c r="H42" s="91"/>
      <c r="I42" s="91"/>
      <c r="J42" s="91"/>
      <c r="K42" s="91"/>
      <c r="L42" s="56"/>
      <c r="M42" s="91"/>
      <c r="N42" s="91"/>
      <c r="O42" s="91"/>
      <c r="P42" s="91"/>
      <c r="Q42" s="60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>
      <c r="A43" s="91"/>
      <c r="B43" s="91"/>
      <c r="C43" s="105"/>
      <c r="D43" s="91"/>
      <c r="E43" s="91"/>
      <c r="F43" s="89">
        <f t="shared" si="1"/>
        <v>0</v>
      </c>
      <c r="G43" s="56"/>
      <c r="H43" s="91"/>
      <c r="I43" s="91"/>
      <c r="J43" s="91"/>
      <c r="K43" s="91"/>
      <c r="L43" s="56"/>
      <c r="M43" s="91"/>
      <c r="N43" s="91"/>
      <c r="O43" s="91"/>
      <c r="P43" s="91"/>
      <c r="Q43" s="60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>
      <c r="A44" s="91"/>
      <c r="B44" s="91"/>
      <c r="C44" s="105"/>
      <c r="D44" s="91"/>
      <c r="E44" s="91"/>
      <c r="F44" s="89">
        <f t="shared" si="1"/>
        <v>0</v>
      </c>
      <c r="G44" s="56"/>
      <c r="H44" s="91"/>
      <c r="I44" s="91"/>
      <c r="J44" s="91"/>
      <c r="K44" s="91"/>
      <c r="L44" s="56"/>
      <c r="M44" s="91"/>
      <c r="N44" s="91"/>
      <c r="O44" s="91"/>
      <c r="P44" s="91"/>
      <c r="Q44" s="60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>
      <c r="A45" s="91"/>
      <c r="B45" s="91"/>
      <c r="C45" s="105"/>
      <c r="D45" s="91"/>
      <c r="E45" s="91"/>
      <c r="F45" s="89">
        <f t="shared" si="1"/>
        <v>0</v>
      </c>
      <c r="G45" s="56"/>
      <c r="H45" s="91"/>
      <c r="I45" s="91"/>
      <c r="J45" s="91"/>
      <c r="K45" s="91"/>
      <c r="L45" s="56"/>
      <c r="M45" s="91"/>
      <c r="N45" s="91"/>
      <c r="O45" s="91"/>
      <c r="P45" s="91"/>
      <c r="Q45" s="60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>
      <c r="A46" s="91"/>
      <c r="B46" s="91"/>
      <c r="C46" s="105"/>
      <c r="D46" s="91"/>
      <c r="E46" s="91"/>
      <c r="F46" s="89">
        <f t="shared" si="1"/>
        <v>0</v>
      </c>
      <c r="G46" s="56"/>
      <c r="H46" s="91"/>
      <c r="I46" s="91"/>
      <c r="J46" s="91"/>
      <c r="K46" s="91"/>
      <c r="L46" s="56"/>
      <c r="M46" s="91"/>
      <c r="N46" s="91"/>
      <c r="O46" s="91"/>
      <c r="P46" s="91"/>
      <c r="Q46" s="60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>
      <c r="A47" s="91"/>
      <c r="B47" s="91"/>
      <c r="C47" s="105"/>
      <c r="D47" s="91"/>
      <c r="E47" s="91"/>
      <c r="F47" s="89">
        <f t="shared" si="1"/>
        <v>0</v>
      </c>
      <c r="G47" s="56"/>
      <c r="H47" s="91"/>
      <c r="I47" s="91"/>
      <c r="J47" s="91"/>
      <c r="K47" s="91"/>
      <c r="L47" s="56"/>
      <c r="M47" s="91"/>
      <c r="N47" s="91"/>
      <c r="O47" s="91"/>
      <c r="P47" s="91"/>
      <c r="Q47" s="60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>
      <c r="A48" s="91"/>
      <c r="B48" s="91"/>
      <c r="C48" s="105"/>
      <c r="D48" s="91"/>
      <c r="E48" s="91"/>
      <c r="F48" s="89">
        <f t="shared" si="1"/>
        <v>0</v>
      </c>
      <c r="G48" s="56"/>
      <c r="H48" s="91"/>
      <c r="I48" s="91"/>
      <c r="J48" s="91"/>
      <c r="K48" s="91"/>
      <c r="L48" s="56"/>
      <c r="M48" s="91"/>
      <c r="N48" s="91"/>
      <c r="O48" s="91"/>
      <c r="P48" s="91"/>
      <c r="Q48" s="60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>
      <c r="A49" s="91"/>
      <c r="B49" s="91"/>
      <c r="C49" s="105"/>
      <c r="D49" s="91"/>
      <c r="E49" s="91"/>
      <c r="F49" s="89">
        <f t="shared" si="1"/>
        <v>0</v>
      </c>
      <c r="G49" s="56"/>
      <c r="H49" s="91"/>
      <c r="I49" s="91"/>
      <c r="J49" s="91"/>
      <c r="K49" s="91"/>
      <c r="L49" s="56"/>
      <c r="M49" s="91"/>
      <c r="N49" s="91"/>
      <c r="O49" s="91"/>
      <c r="P49" s="91"/>
      <c r="Q49" s="60"/>
      <c r="R49" s="91"/>
      <c r="S49" s="91"/>
      <c r="T49" s="91"/>
      <c r="U49" s="91"/>
      <c r="V49" s="91"/>
      <c r="W49" s="91"/>
      <c r="X49" s="91"/>
      <c r="Y49" s="91"/>
      <c r="Z49" s="91"/>
      <c r="AA49" s="91"/>
    </row>
    <row r="50">
      <c r="A50" s="91"/>
      <c r="B50" s="91"/>
      <c r="C50" s="105"/>
      <c r="D50" s="91"/>
      <c r="E50" s="91"/>
      <c r="F50" s="89">
        <f t="shared" si="1"/>
        <v>0</v>
      </c>
      <c r="G50" s="56"/>
      <c r="H50" s="91"/>
      <c r="I50" s="91"/>
      <c r="J50" s="91"/>
      <c r="K50" s="91"/>
      <c r="L50" s="56"/>
      <c r="M50" s="91"/>
      <c r="N50" s="91"/>
      <c r="O50" s="91"/>
      <c r="P50" s="91"/>
      <c r="Q50" s="60"/>
      <c r="R50" s="91"/>
      <c r="S50" s="91"/>
      <c r="T50" s="91"/>
      <c r="U50" s="91"/>
      <c r="V50" s="91"/>
      <c r="W50" s="91"/>
      <c r="X50" s="91"/>
      <c r="Y50" s="91"/>
      <c r="Z50" s="91"/>
      <c r="AA50" s="91"/>
    </row>
    <row r="51">
      <c r="A51" s="91"/>
      <c r="B51" s="91"/>
      <c r="C51" s="105"/>
      <c r="D51" s="91"/>
      <c r="E51" s="91"/>
      <c r="F51" s="89">
        <f t="shared" si="1"/>
        <v>0</v>
      </c>
      <c r="G51" s="56"/>
      <c r="H51" s="91"/>
      <c r="I51" s="91"/>
      <c r="J51" s="91"/>
      <c r="K51" s="91"/>
      <c r="L51" s="56"/>
      <c r="M51" s="91"/>
      <c r="N51" s="91"/>
      <c r="O51" s="91"/>
      <c r="P51" s="91"/>
      <c r="Q51" s="60"/>
      <c r="R51" s="91"/>
      <c r="S51" s="91"/>
      <c r="T51" s="91"/>
      <c r="U51" s="91"/>
      <c r="V51" s="91"/>
      <c r="W51" s="91"/>
      <c r="X51" s="91"/>
      <c r="Y51" s="91"/>
      <c r="Z51" s="91"/>
      <c r="AA51" s="91"/>
    </row>
    <row r="52">
      <c r="A52" s="91"/>
      <c r="B52" s="91"/>
      <c r="C52" s="105"/>
      <c r="D52" s="91"/>
      <c r="E52" s="91"/>
      <c r="F52" s="89">
        <f t="shared" si="1"/>
        <v>0</v>
      </c>
      <c r="G52" s="56"/>
      <c r="H52" s="91"/>
      <c r="I52" s="91"/>
      <c r="J52" s="91"/>
      <c r="K52" s="91"/>
      <c r="L52" s="56"/>
      <c r="M52" s="91"/>
      <c r="N52" s="91"/>
      <c r="O52" s="91"/>
      <c r="P52" s="91"/>
      <c r="Q52" s="60"/>
      <c r="R52" s="91"/>
      <c r="S52" s="91"/>
      <c r="T52" s="91"/>
      <c r="U52" s="91"/>
      <c r="V52" s="91"/>
      <c r="W52" s="91"/>
      <c r="X52" s="91"/>
      <c r="Y52" s="91"/>
      <c r="Z52" s="91"/>
      <c r="AA52" s="91"/>
    </row>
    <row r="53">
      <c r="A53" s="91"/>
      <c r="B53" s="91"/>
      <c r="C53" s="105"/>
      <c r="D53" s="91"/>
      <c r="E53" s="91"/>
      <c r="F53" s="89">
        <f t="shared" si="1"/>
        <v>0</v>
      </c>
      <c r="G53" s="56"/>
      <c r="H53" s="91"/>
      <c r="I53" s="91"/>
      <c r="J53" s="91"/>
      <c r="K53" s="91"/>
      <c r="L53" s="56"/>
      <c r="M53" s="91"/>
      <c r="N53" s="91"/>
      <c r="O53" s="91"/>
      <c r="P53" s="91"/>
      <c r="Q53" s="60"/>
      <c r="R53" s="91"/>
      <c r="S53" s="91"/>
      <c r="T53" s="91"/>
      <c r="U53" s="91"/>
      <c r="V53" s="91"/>
      <c r="W53" s="91"/>
      <c r="X53" s="91"/>
      <c r="Y53" s="91"/>
      <c r="Z53" s="91"/>
      <c r="AA53" s="91"/>
    </row>
    <row r="54">
      <c r="A54" s="91"/>
      <c r="B54" s="91"/>
      <c r="C54" s="105"/>
      <c r="D54" s="91"/>
      <c r="E54" s="91"/>
      <c r="F54" s="89">
        <f t="shared" si="1"/>
        <v>0</v>
      </c>
      <c r="G54" s="56"/>
      <c r="H54" s="91"/>
      <c r="I54" s="91"/>
      <c r="J54" s="91"/>
      <c r="K54" s="91"/>
      <c r="L54" s="56"/>
      <c r="M54" s="91"/>
      <c r="N54" s="91"/>
      <c r="O54" s="91"/>
      <c r="P54" s="91"/>
      <c r="Q54" s="60"/>
      <c r="R54" s="91"/>
      <c r="S54" s="91"/>
      <c r="T54" s="91"/>
      <c r="U54" s="91"/>
      <c r="V54" s="91"/>
      <c r="W54" s="91"/>
      <c r="X54" s="91"/>
      <c r="Y54" s="91"/>
      <c r="Z54" s="91"/>
      <c r="AA54" s="91"/>
    </row>
  </sheetData>
  <mergeCells count="6">
    <mergeCell ref="D1:E1"/>
    <mergeCell ref="A2:B3"/>
    <mergeCell ref="D2:F2"/>
    <mergeCell ref="H2:K2"/>
    <mergeCell ref="M2:P2"/>
    <mergeCell ref="R2:AA2"/>
  </mergeCells>
  <hyperlinks>
    <hyperlink r:id="rId2" ref="P4"/>
    <hyperlink r:id="rId3" ref="P5"/>
    <hyperlink r:id="rId4" ref="P6"/>
    <hyperlink r:id="rId5" ref="P7"/>
    <hyperlink r:id="rId6" ref="P8"/>
  </hyperlinks>
  <drawing r:id="rId7"/>
  <legacyDrawing r:id="rId8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14"/>
    <col customWidth="1" min="3" max="3" width="3.86"/>
    <col customWidth="1" min="4" max="4" width="7.86"/>
    <col customWidth="1" min="5" max="5" width="9.29"/>
    <col customWidth="1" min="7" max="7" width="4.0"/>
    <col customWidth="1" min="8" max="8" width="9.86"/>
    <col customWidth="1" min="9" max="9" width="14.43"/>
    <col customWidth="1" min="10" max="10" width="6.0"/>
    <col customWidth="1" min="11" max="11" width="8.57"/>
    <col customWidth="1" min="12" max="12" width="3.0"/>
    <col customWidth="1" min="13" max="13" width="10.29"/>
    <col customWidth="1" min="14" max="14" width="21.57"/>
    <col customWidth="1" min="15" max="15" width="11.29"/>
    <col customWidth="1" min="16" max="16" width="10.71"/>
    <col customWidth="1" min="17" max="17" width="4.14"/>
    <col customWidth="1" min="18" max="18" width="25.14"/>
    <col customWidth="1" min="19" max="19" width="10.14"/>
    <col customWidth="1" min="20" max="20" width="12.43"/>
    <col customWidth="1" min="21" max="21" width="12.14"/>
    <col customWidth="1" min="22" max="22" width="9.86"/>
    <col customWidth="1" min="23" max="23" width="5.71"/>
    <col customWidth="1" min="24" max="24" width="8.43"/>
    <col customWidth="1" min="25" max="25" width="9.86"/>
    <col customWidth="1" min="26" max="26" width="11.29"/>
    <col customWidth="1" min="27" max="27" width="19.43"/>
  </cols>
  <sheetData>
    <row r="1">
      <c r="A1" s="56"/>
      <c r="B1" s="56"/>
      <c r="C1" s="57"/>
      <c r="D1" s="58"/>
      <c r="E1" s="18"/>
      <c r="F1" s="59"/>
      <c r="G1" s="56"/>
      <c r="H1" s="56"/>
      <c r="I1" s="56"/>
      <c r="J1" s="56"/>
      <c r="K1" s="56"/>
      <c r="L1" s="56"/>
      <c r="M1" s="56"/>
      <c r="N1" s="56"/>
      <c r="O1" s="56"/>
      <c r="P1" s="56"/>
      <c r="Q1" s="60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>
      <c r="A2" s="61" t="s">
        <v>135</v>
      </c>
      <c r="B2" s="62"/>
      <c r="C2" s="63"/>
      <c r="D2" s="64" t="s">
        <v>136</v>
      </c>
      <c r="E2" s="17"/>
      <c r="F2" s="18"/>
      <c r="G2" s="65"/>
      <c r="H2" s="66" t="s">
        <v>137</v>
      </c>
      <c r="I2" s="17"/>
      <c r="J2" s="17"/>
      <c r="K2" s="17"/>
      <c r="L2" s="67"/>
      <c r="M2" s="68" t="s">
        <v>138</v>
      </c>
      <c r="N2" s="17"/>
      <c r="O2" s="17"/>
      <c r="P2" s="17"/>
      <c r="Q2" s="60"/>
      <c r="R2" s="69" t="s">
        <v>139</v>
      </c>
      <c r="S2" s="17"/>
      <c r="T2" s="17"/>
      <c r="U2" s="17"/>
      <c r="V2" s="17"/>
      <c r="W2" s="17"/>
      <c r="X2" s="17"/>
      <c r="Y2" s="17"/>
      <c r="Z2" s="17"/>
      <c r="AA2" s="18"/>
    </row>
    <row r="3">
      <c r="A3" s="70"/>
      <c r="B3" s="71"/>
      <c r="C3" s="72"/>
      <c r="D3" s="73" t="s">
        <v>140</v>
      </c>
      <c r="E3" s="74" t="s">
        <v>141</v>
      </c>
      <c r="F3" s="75" t="s">
        <v>142</v>
      </c>
      <c r="G3" s="76"/>
      <c r="H3" s="77" t="s">
        <v>140</v>
      </c>
      <c r="I3" s="78" t="s">
        <v>143</v>
      </c>
      <c r="J3" s="78" t="s">
        <v>144</v>
      </c>
      <c r="K3" s="78" t="s">
        <v>145</v>
      </c>
      <c r="L3" s="76"/>
      <c r="M3" s="79" t="s">
        <v>146</v>
      </c>
      <c r="N3" s="80" t="s">
        <v>147</v>
      </c>
      <c r="O3" s="79" t="s">
        <v>148</v>
      </c>
      <c r="P3" s="81" t="s">
        <v>149</v>
      </c>
      <c r="Q3" s="60"/>
      <c r="R3" s="82" t="s">
        <v>150</v>
      </c>
      <c r="S3" s="83" t="s">
        <v>151</v>
      </c>
      <c r="T3" s="83" t="s">
        <v>152</v>
      </c>
      <c r="U3" s="83" t="s">
        <v>153</v>
      </c>
      <c r="V3" s="83" t="s">
        <v>154</v>
      </c>
      <c r="W3" s="83" t="s">
        <v>155</v>
      </c>
      <c r="X3" s="83" t="s">
        <v>156</v>
      </c>
      <c r="Y3" s="83" t="s">
        <v>157</v>
      </c>
      <c r="Z3" s="83" t="s">
        <v>158</v>
      </c>
      <c r="AA3" s="83" t="s">
        <v>159</v>
      </c>
    </row>
    <row r="4">
      <c r="A4" s="84" t="s">
        <v>160</v>
      </c>
      <c r="B4" s="85">
        <f>sum(K4:K54)</f>
        <v>0</v>
      </c>
      <c r="C4" s="86"/>
      <c r="D4" s="87"/>
      <c r="E4" s="88"/>
      <c r="F4" s="89">
        <f t="shared" ref="F4:F54" si="1">E4*37</f>
        <v>0</v>
      </c>
      <c r="G4" s="56"/>
      <c r="H4" s="90"/>
      <c r="I4" s="24" t="s">
        <v>161</v>
      </c>
      <c r="J4" s="91"/>
      <c r="K4" s="92">
        <f>F4+F5+F6+F7+F8+F9</f>
        <v>0</v>
      </c>
      <c r="L4" s="56"/>
      <c r="M4" s="93"/>
      <c r="N4" s="94"/>
      <c r="O4" s="126"/>
      <c r="P4" s="92"/>
      <c r="Q4" s="60"/>
      <c r="R4" s="96" t="s">
        <v>164</v>
      </c>
      <c r="S4" s="91"/>
      <c r="T4" s="91"/>
      <c r="U4" s="97"/>
      <c r="V4" s="91"/>
      <c r="W4" s="91"/>
      <c r="X4" s="91"/>
      <c r="Y4" s="91"/>
      <c r="Z4" s="91"/>
      <c r="AA4" s="91"/>
    </row>
    <row r="5">
      <c r="A5" s="98" t="s">
        <v>165</v>
      </c>
      <c r="B5" s="85">
        <f>sum(P4:P54)</f>
        <v>0</v>
      </c>
      <c r="C5" s="99"/>
      <c r="D5" s="100"/>
      <c r="E5" s="101"/>
      <c r="F5" s="89">
        <f t="shared" si="1"/>
        <v>0</v>
      </c>
      <c r="G5" s="56"/>
      <c r="H5" s="90"/>
      <c r="I5" s="24"/>
      <c r="J5" s="91"/>
      <c r="K5" s="102"/>
      <c r="L5" s="56"/>
      <c r="M5" s="93"/>
      <c r="N5" s="91"/>
      <c r="O5" s="95"/>
      <c r="P5" s="92"/>
      <c r="Q5" s="60"/>
      <c r="R5" s="103" t="s">
        <v>168</v>
      </c>
      <c r="S5" s="91"/>
      <c r="T5" s="91"/>
      <c r="U5" s="97"/>
      <c r="V5" s="91"/>
      <c r="W5" s="91"/>
      <c r="X5" s="91"/>
      <c r="Y5" s="91"/>
      <c r="Z5" s="91"/>
      <c r="AA5" s="91"/>
    </row>
    <row r="6">
      <c r="A6" s="104" t="s">
        <v>169</v>
      </c>
      <c r="B6" s="85">
        <f>B5-B4</f>
        <v>0</v>
      </c>
      <c r="C6" s="105"/>
      <c r="D6" s="100"/>
      <c r="E6" s="101"/>
      <c r="F6" s="89">
        <f t="shared" si="1"/>
        <v>0</v>
      </c>
      <c r="G6" s="56"/>
      <c r="H6" s="90"/>
      <c r="I6" s="24"/>
      <c r="J6" s="91"/>
      <c r="K6" s="102"/>
      <c r="L6" s="56"/>
      <c r="M6" s="106"/>
      <c r="N6" s="91"/>
      <c r="O6" s="95"/>
      <c r="P6" s="92"/>
      <c r="Q6" s="60"/>
      <c r="R6" s="107" t="s">
        <v>170</v>
      </c>
      <c r="S6" s="91"/>
      <c r="T6" s="91"/>
      <c r="U6" s="97"/>
      <c r="V6" s="91"/>
      <c r="W6" s="91"/>
      <c r="X6" s="91"/>
      <c r="Y6" s="91"/>
      <c r="Z6" s="91"/>
      <c r="AA6" s="91"/>
    </row>
    <row r="7">
      <c r="A7" s="108" t="s">
        <v>171</v>
      </c>
      <c r="B7" s="109" t="str">
        <f>B6/B5</f>
        <v>#DIV/0!</v>
      </c>
      <c r="C7" s="105"/>
      <c r="D7" s="100"/>
      <c r="E7" s="101"/>
      <c r="F7" s="89">
        <f t="shared" si="1"/>
        <v>0</v>
      </c>
      <c r="G7" s="56"/>
      <c r="H7" s="97"/>
      <c r="I7" s="91"/>
      <c r="J7" s="91"/>
      <c r="K7" s="110"/>
      <c r="L7" s="56"/>
      <c r="M7" s="106"/>
      <c r="N7" s="91"/>
      <c r="O7" s="95"/>
      <c r="P7" s="92"/>
      <c r="Q7" s="60"/>
      <c r="R7" s="111" t="s">
        <v>172</v>
      </c>
      <c r="S7" s="91"/>
      <c r="T7" s="91"/>
      <c r="U7" s="97"/>
      <c r="V7" s="91"/>
      <c r="W7" s="91"/>
      <c r="X7" s="91"/>
      <c r="Y7" s="91"/>
      <c r="Z7" s="91"/>
      <c r="AA7" s="91"/>
    </row>
    <row r="8">
      <c r="A8" s="112" t="s">
        <v>173</v>
      </c>
      <c r="B8" s="113">
        <v>51.0</v>
      </c>
      <c r="C8" s="105"/>
      <c r="D8" s="100"/>
      <c r="E8" s="101"/>
      <c r="F8" s="89">
        <f t="shared" si="1"/>
        <v>0</v>
      </c>
      <c r="G8" s="56"/>
      <c r="H8" s="97"/>
      <c r="I8" s="91"/>
      <c r="J8" s="91"/>
      <c r="K8" s="110"/>
      <c r="L8" s="56"/>
      <c r="M8" s="106"/>
      <c r="N8" s="91"/>
      <c r="O8" s="95"/>
      <c r="P8" s="92"/>
      <c r="Q8" s="60"/>
      <c r="R8" s="91"/>
      <c r="S8" s="91"/>
      <c r="T8" s="91"/>
      <c r="U8" s="97"/>
      <c r="V8" s="91"/>
      <c r="W8" s="91"/>
      <c r="X8" s="91"/>
      <c r="Y8" s="91"/>
      <c r="Z8" s="91"/>
      <c r="AA8" s="91"/>
    </row>
    <row r="9">
      <c r="A9" s="114" t="s">
        <v>174</v>
      </c>
      <c r="B9" s="115">
        <f>sum(E4:E54)</f>
        <v>0</v>
      </c>
      <c r="C9" s="105"/>
      <c r="D9" s="100"/>
      <c r="E9" s="101"/>
      <c r="F9" s="89">
        <f t="shared" si="1"/>
        <v>0</v>
      </c>
      <c r="G9" s="56"/>
      <c r="H9" s="97"/>
      <c r="I9" s="91"/>
      <c r="J9" s="91"/>
      <c r="K9" s="102"/>
      <c r="L9" s="56"/>
      <c r="M9" s="116"/>
      <c r="N9" s="91"/>
      <c r="O9" s="91"/>
      <c r="P9" s="102"/>
      <c r="Q9" s="60"/>
      <c r="R9" s="91"/>
      <c r="S9" s="91"/>
      <c r="T9" s="91"/>
      <c r="U9" s="97"/>
      <c r="V9" s="91"/>
      <c r="W9" s="91"/>
      <c r="X9" s="91"/>
      <c r="Y9" s="91"/>
      <c r="Z9" s="91"/>
      <c r="AA9" s="91"/>
    </row>
    <row r="10">
      <c r="A10" s="117" t="s">
        <v>175</v>
      </c>
      <c r="B10" s="118">
        <f>B8-B9</f>
        <v>51</v>
      </c>
      <c r="C10" s="105"/>
      <c r="D10" s="100"/>
      <c r="E10" s="101"/>
      <c r="F10" s="89">
        <f t="shared" si="1"/>
        <v>0</v>
      </c>
      <c r="G10" s="56"/>
      <c r="H10" s="97"/>
      <c r="I10" s="91"/>
      <c r="J10" s="91"/>
      <c r="K10" s="110"/>
      <c r="L10" s="56"/>
      <c r="M10" s="116"/>
      <c r="N10" s="91"/>
      <c r="O10" s="91"/>
      <c r="P10" s="110"/>
      <c r="Q10" s="60"/>
      <c r="R10" s="91"/>
      <c r="S10" s="91"/>
      <c r="T10" s="91"/>
      <c r="U10" s="97"/>
      <c r="V10" s="91"/>
      <c r="W10" s="91"/>
      <c r="X10" s="91"/>
      <c r="Y10" s="91"/>
      <c r="Z10" s="91"/>
      <c r="AA10" s="91"/>
    </row>
    <row r="11">
      <c r="A11" s="119"/>
      <c r="B11" s="119"/>
      <c r="C11" s="105"/>
      <c r="D11" s="100"/>
      <c r="E11" s="101"/>
      <c r="F11" s="89">
        <f t="shared" si="1"/>
        <v>0</v>
      </c>
      <c r="G11" s="56"/>
      <c r="H11" s="97"/>
      <c r="I11" s="91"/>
      <c r="J11" s="91"/>
      <c r="K11" s="102"/>
      <c r="L11" s="56"/>
      <c r="M11" s="116"/>
      <c r="N11" s="91"/>
      <c r="O11" s="91"/>
      <c r="P11" s="102"/>
      <c r="Q11" s="60"/>
      <c r="R11" s="119"/>
      <c r="S11" s="91"/>
      <c r="T11" s="91"/>
      <c r="U11" s="97"/>
      <c r="V11" s="91"/>
      <c r="W11" s="91"/>
      <c r="X11" s="91"/>
      <c r="Y11" s="91"/>
      <c r="Z11" s="91"/>
      <c r="AA11" s="91"/>
    </row>
    <row r="12">
      <c r="A12" s="119"/>
      <c r="B12" s="119"/>
      <c r="C12" s="105"/>
      <c r="D12" s="100"/>
      <c r="E12" s="101"/>
      <c r="F12" s="89">
        <f t="shared" si="1"/>
        <v>0</v>
      </c>
      <c r="G12" s="56"/>
      <c r="H12" s="97"/>
      <c r="I12" s="91"/>
      <c r="J12" s="91"/>
      <c r="K12" s="102"/>
      <c r="L12" s="56"/>
      <c r="M12" s="116"/>
      <c r="N12" s="91"/>
      <c r="O12" s="91"/>
      <c r="P12" s="102"/>
      <c r="Q12" s="60"/>
      <c r="R12" s="91"/>
      <c r="S12" s="91"/>
      <c r="T12" s="91"/>
      <c r="U12" s="97"/>
      <c r="V12" s="91"/>
      <c r="W12" s="91"/>
      <c r="X12" s="91"/>
      <c r="Y12" s="91"/>
      <c r="Z12" s="91"/>
      <c r="AA12" s="91"/>
    </row>
    <row r="13">
      <c r="A13" s="91"/>
      <c r="B13" s="120"/>
      <c r="C13" s="105"/>
      <c r="D13" s="100"/>
      <c r="E13" s="101"/>
      <c r="F13" s="89">
        <f t="shared" si="1"/>
        <v>0</v>
      </c>
      <c r="G13" s="56"/>
      <c r="H13" s="97"/>
      <c r="I13" s="91"/>
      <c r="J13" s="91"/>
      <c r="K13" s="102"/>
      <c r="L13" s="56"/>
      <c r="M13" s="116"/>
      <c r="N13" s="91"/>
      <c r="O13" s="91"/>
      <c r="P13" s="102"/>
      <c r="Q13" s="60"/>
      <c r="R13" s="91"/>
      <c r="S13" s="91"/>
      <c r="T13" s="91"/>
      <c r="U13" s="97"/>
      <c r="V13" s="91"/>
      <c r="W13" s="91"/>
      <c r="X13" s="91"/>
      <c r="Y13" s="91"/>
      <c r="Z13" s="91"/>
      <c r="AA13" s="91"/>
    </row>
    <row r="14">
      <c r="A14" s="91"/>
      <c r="B14" s="120"/>
      <c r="C14" s="105"/>
      <c r="D14" s="100"/>
      <c r="E14" s="101"/>
      <c r="F14" s="89">
        <f t="shared" si="1"/>
        <v>0</v>
      </c>
      <c r="G14" s="56"/>
      <c r="H14" s="97"/>
      <c r="I14" s="91"/>
      <c r="J14" s="91"/>
      <c r="K14" s="91"/>
      <c r="L14" s="56"/>
      <c r="M14" s="116"/>
      <c r="N14" s="91"/>
      <c r="O14" s="91"/>
      <c r="P14" s="102"/>
      <c r="Q14" s="60"/>
      <c r="R14" s="91"/>
      <c r="S14" s="91"/>
      <c r="T14" s="91"/>
      <c r="U14" s="97"/>
      <c r="V14" s="91"/>
      <c r="W14" s="91"/>
      <c r="X14" s="91"/>
      <c r="Y14" s="91"/>
      <c r="Z14" s="91"/>
      <c r="AA14" s="91"/>
    </row>
    <row r="15">
      <c r="A15" s="91"/>
      <c r="B15" s="91"/>
      <c r="C15" s="105"/>
      <c r="D15" s="100"/>
      <c r="E15" s="101"/>
      <c r="F15" s="89">
        <f t="shared" si="1"/>
        <v>0</v>
      </c>
      <c r="G15" s="56"/>
      <c r="H15" s="97"/>
      <c r="I15" s="91"/>
      <c r="J15" s="91"/>
      <c r="K15" s="91"/>
      <c r="L15" s="56"/>
      <c r="M15" s="116"/>
      <c r="N15" s="91"/>
      <c r="O15" s="91"/>
      <c r="P15" s="102"/>
      <c r="Q15" s="60"/>
      <c r="R15" s="91"/>
      <c r="S15" s="91"/>
      <c r="T15" s="91"/>
      <c r="U15" s="97"/>
      <c r="V15" s="91"/>
      <c r="W15" s="91"/>
      <c r="X15" s="91"/>
      <c r="Y15" s="91"/>
      <c r="Z15" s="91"/>
      <c r="AA15" s="91"/>
    </row>
    <row r="16">
      <c r="A16" s="91"/>
      <c r="B16" s="91"/>
      <c r="C16" s="105"/>
      <c r="D16" s="100"/>
      <c r="E16" s="101"/>
      <c r="F16" s="89">
        <f t="shared" si="1"/>
        <v>0</v>
      </c>
      <c r="G16" s="56"/>
      <c r="H16" s="97"/>
      <c r="I16" s="91"/>
      <c r="J16" s="91"/>
      <c r="K16" s="110"/>
      <c r="L16" s="56"/>
      <c r="M16" s="116"/>
      <c r="N16" s="91"/>
      <c r="O16" s="91"/>
      <c r="P16" s="110"/>
      <c r="Q16" s="60"/>
      <c r="R16" s="91"/>
      <c r="S16" s="91"/>
      <c r="T16" s="91"/>
      <c r="U16" s="91"/>
      <c r="V16" s="91"/>
      <c r="W16" s="91"/>
      <c r="X16" s="91"/>
      <c r="Y16" s="91"/>
      <c r="Z16" s="91"/>
      <c r="AA16" s="91"/>
    </row>
    <row r="17">
      <c r="A17" s="91"/>
      <c r="B17" s="91"/>
      <c r="C17" s="105"/>
      <c r="D17" s="100"/>
      <c r="E17" s="101"/>
      <c r="F17" s="89">
        <f t="shared" si="1"/>
        <v>0</v>
      </c>
      <c r="G17" s="56"/>
      <c r="H17" s="97"/>
      <c r="I17" s="91"/>
      <c r="J17" s="91"/>
      <c r="K17" s="91"/>
      <c r="L17" s="56"/>
      <c r="M17" s="97"/>
      <c r="N17" s="91"/>
      <c r="O17" s="91"/>
      <c r="P17" s="102"/>
      <c r="Q17" s="60"/>
      <c r="R17" s="91"/>
      <c r="S17" s="91"/>
      <c r="T17" s="91"/>
      <c r="U17" s="91"/>
      <c r="V17" s="91"/>
      <c r="W17" s="91"/>
      <c r="X17" s="91"/>
      <c r="Y17" s="91"/>
      <c r="Z17" s="91"/>
      <c r="AA17" s="91"/>
    </row>
    <row r="18">
      <c r="A18" s="91"/>
      <c r="B18" s="91"/>
      <c r="C18" s="105"/>
      <c r="D18" s="100"/>
      <c r="E18" s="101"/>
      <c r="F18" s="89">
        <f t="shared" si="1"/>
        <v>0</v>
      </c>
      <c r="G18" s="56"/>
      <c r="H18" s="97"/>
      <c r="I18" s="91"/>
      <c r="J18" s="91"/>
      <c r="K18" s="110"/>
      <c r="L18" s="56"/>
      <c r="M18" s="97"/>
      <c r="N18" s="91"/>
      <c r="O18" s="91"/>
      <c r="P18" s="110"/>
      <c r="Q18" s="60"/>
      <c r="R18" s="91"/>
      <c r="S18" s="91"/>
      <c r="T18" s="91"/>
      <c r="U18" s="91"/>
      <c r="V18" s="91"/>
      <c r="W18" s="91"/>
      <c r="X18" s="91"/>
      <c r="Y18" s="91"/>
      <c r="Z18" s="91"/>
      <c r="AA18" s="91"/>
    </row>
    <row r="19">
      <c r="A19" s="91"/>
      <c r="B19" s="91"/>
      <c r="C19" s="105"/>
      <c r="D19" s="100"/>
      <c r="E19" s="101"/>
      <c r="F19" s="89">
        <f t="shared" si="1"/>
        <v>0</v>
      </c>
      <c r="G19" s="56"/>
      <c r="H19" s="97"/>
      <c r="I19" s="91"/>
      <c r="J19" s="91"/>
      <c r="K19" s="102"/>
      <c r="L19" s="56"/>
      <c r="M19" s="97"/>
      <c r="N19" s="91"/>
      <c r="O19" s="91"/>
      <c r="P19" s="102"/>
      <c r="Q19" s="60"/>
      <c r="R19" s="91"/>
      <c r="S19" s="91"/>
      <c r="T19" s="91"/>
      <c r="U19" s="91"/>
      <c r="V19" s="91"/>
      <c r="W19" s="91"/>
      <c r="X19" s="91"/>
      <c r="Y19" s="91"/>
      <c r="Z19" s="91"/>
      <c r="AA19" s="91"/>
    </row>
    <row r="20">
      <c r="A20" s="91"/>
      <c r="B20" s="91"/>
      <c r="C20" s="105"/>
      <c r="D20" s="100"/>
      <c r="E20" s="101"/>
      <c r="F20" s="89">
        <f t="shared" si="1"/>
        <v>0</v>
      </c>
      <c r="G20" s="56"/>
      <c r="H20" s="97"/>
      <c r="I20" s="91"/>
      <c r="J20" s="91"/>
      <c r="K20" s="102"/>
      <c r="L20" s="56"/>
      <c r="M20" s="97"/>
      <c r="N20" s="91"/>
      <c r="O20" s="91"/>
      <c r="P20" s="102"/>
      <c r="Q20" s="60"/>
      <c r="R20" s="91"/>
      <c r="S20" s="91"/>
      <c r="T20" s="91"/>
      <c r="U20" s="91"/>
      <c r="V20" s="91"/>
      <c r="W20" s="91"/>
      <c r="X20" s="91"/>
      <c r="Y20" s="91"/>
      <c r="Z20" s="91"/>
      <c r="AA20" s="91"/>
    </row>
    <row r="21">
      <c r="A21" s="91"/>
      <c r="B21" s="91"/>
      <c r="C21" s="105"/>
      <c r="D21" s="121"/>
      <c r="E21" s="91"/>
      <c r="F21" s="89">
        <f t="shared" si="1"/>
        <v>0</v>
      </c>
      <c r="G21" s="56"/>
      <c r="H21" s="97"/>
      <c r="I21" s="91"/>
      <c r="J21" s="91"/>
      <c r="K21" s="91"/>
      <c r="L21" s="56"/>
      <c r="M21" s="97"/>
      <c r="N21" s="91"/>
      <c r="O21" s="91"/>
      <c r="P21" s="110"/>
      <c r="Q21" s="60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>
      <c r="A22" s="91"/>
      <c r="B22" s="91"/>
      <c r="C22" s="105"/>
      <c r="D22" s="91"/>
      <c r="E22" s="91"/>
      <c r="F22" s="89">
        <f t="shared" si="1"/>
        <v>0</v>
      </c>
      <c r="G22" s="56"/>
      <c r="H22" s="97"/>
      <c r="I22" s="91"/>
      <c r="J22" s="91"/>
      <c r="K22" s="110"/>
      <c r="L22" s="56"/>
      <c r="M22" s="97"/>
      <c r="N22" s="91"/>
      <c r="O22" s="91"/>
      <c r="P22" s="110"/>
      <c r="Q22" s="60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>
      <c r="A23" s="91"/>
      <c r="B23" s="91"/>
      <c r="C23" s="105"/>
      <c r="D23" s="91"/>
      <c r="E23" s="91"/>
      <c r="F23" s="89">
        <f t="shared" si="1"/>
        <v>0</v>
      </c>
      <c r="G23" s="56"/>
      <c r="H23" s="97"/>
      <c r="I23" s="91"/>
      <c r="J23" s="91"/>
      <c r="K23" s="110"/>
      <c r="L23" s="56"/>
      <c r="M23" s="97"/>
      <c r="N23" s="91"/>
      <c r="O23" s="91"/>
      <c r="P23" s="110"/>
      <c r="Q23" s="60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>
      <c r="A24" s="91"/>
      <c r="B24" s="91"/>
      <c r="C24" s="105"/>
      <c r="D24" s="91"/>
      <c r="E24" s="91"/>
      <c r="F24" s="89">
        <f t="shared" si="1"/>
        <v>0</v>
      </c>
      <c r="G24" s="56"/>
      <c r="H24" s="97"/>
      <c r="I24" s="91"/>
      <c r="J24" s="91"/>
      <c r="K24" s="91"/>
      <c r="L24" s="56"/>
      <c r="M24" s="97"/>
      <c r="N24" s="91"/>
      <c r="O24" s="91"/>
      <c r="P24" s="102"/>
      <c r="Q24" s="60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>
      <c r="A25" s="91"/>
      <c r="B25" s="91"/>
      <c r="C25" s="105"/>
      <c r="D25" s="91"/>
      <c r="E25" s="91"/>
      <c r="F25" s="89">
        <f t="shared" si="1"/>
        <v>0</v>
      </c>
      <c r="G25" s="56"/>
      <c r="H25" s="97"/>
      <c r="I25" s="91"/>
      <c r="J25" s="91"/>
      <c r="K25" s="102"/>
      <c r="L25" s="56"/>
      <c r="M25" s="97"/>
      <c r="N25" s="91"/>
      <c r="O25" s="91"/>
      <c r="P25" s="102"/>
      <c r="Q25" s="60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>
      <c r="A26" s="91"/>
      <c r="B26" s="91"/>
      <c r="C26" s="105"/>
      <c r="D26" s="91"/>
      <c r="E26" s="91"/>
      <c r="F26" s="89">
        <f t="shared" si="1"/>
        <v>0</v>
      </c>
      <c r="G26" s="56"/>
      <c r="H26" s="97"/>
      <c r="I26" s="91"/>
      <c r="J26" s="91"/>
      <c r="K26" s="110"/>
      <c r="L26" s="56"/>
      <c r="M26" s="97"/>
      <c r="N26" s="91"/>
      <c r="O26" s="91"/>
      <c r="P26" s="110"/>
      <c r="Q26" s="60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>
      <c r="A27" s="91"/>
      <c r="B27" s="91"/>
      <c r="C27" s="105"/>
      <c r="D27" s="91"/>
      <c r="E27" s="91"/>
      <c r="F27" s="89">
        <f t="shared" si="1"/>
        <v>0</v>
      </c>
      <c r="G27" s="56"/>
      <c r="H27" s="97"/>
      <c r="I27" s="91"/>
      <c r="J27" s="91"/>
      <c r="K27" s="102"/>
      <c r="L27" s="56"/>
      <c r="M27" s="97"/>
      <c r="N27" s="91"/>
      <c r="O27" s="91"/>
      <c r="P27" s="102"/>
      <c r="Q27" s="60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>
      <c r="A28" s="91"/>
      <c r="B28" s="91"/>
      <c r="C28" s="105"/>
      <c r="D28" s="91"/>
      <c r="E28" s="91"/>
      <c r="F28" s="89">
        <f t="shared" si="1"/>
        <v>0</v>
      </c>
      <c r="G28" s="56"/>
      <c r="H28" s="97"/>
      <c r="I28" s="91"/>
      <c r="J28" s="91"/>
      <c r="K28" s="102"/>
      <c r="L28" s="56"/>
      <c r="M28" s="97"/>
      <c r="N28" s="91"/>
      <c r="O28" s="91"/>
      <c r="P28" s="102"/>
      <c r="Q28" s="60"/>
      <c r="R28" s="119"/>
      <c r="S28" s="91"/>
      <c r="T28" s="91"/>
      <c r="U28" s="91"/>
      <c r="V28" s="91"/>
      <c r="W28" s="91"/>
      <c r="X28" s="91"/>
      <c r="Y28" s="91"/>
      <c r="Z28" s="91"/>
      <c r="AA28" s="91"/>
    </row>
    <row r="29">
      <c r="A29" s="91"/>
      <c r="B29" s="91"/>
      <c r="C29" s="105"/>
      <c r="D29" s="91"/>
      <c r="E29" s="91"/>
      <c r="F29" s="89">
        <f t="shared" si="1"/>
        <v>0</v>
      </c>
      <c r="G29" s="56"/>
      <c r="H29" s="97"/>
      <c r="I29" s="91"/>
      <c r="J29" s="91"/>
      <c r="K29" s="110"/>
      <c r="L29" s="56"/>
      <c r="M29" s="97"/>
      <c r="N29" s="91"/>
      <c r="O29" s="91"/>
      <c r="P29" s="110"/>
      <c r="Q29" s="60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>
      <c r="A30" s="91"/>
      <c r="B30" s="91"/>
      <c r="C30" s="105"/>
      <c r="D30" s="91"/>
      <c r="E30" s="91"/>
      <c r="F30" s="89">
        <f t="shared" si="1"/>
        <v>0</v>
      </c>
      <c r="G30" s="56"/>
      <c r="H30" s="97"/>
      <c r="I30" s="91"/>
      <c r="J30" s="91"/>
      <c r="K30" s="102"/>
      <c r="L30" s="56"/>
      <c r="M30" s="97"/>
      <c r="N30" s="91"/>
      <c r="O30" s="91"/>
      <c r="P30" s="102"/>
      <c r="Q30" s="60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>
      <c r="A31" s="91"/>
      <c r="B31" s="91"/>
      <c r="C31" s="105"/>
      <c r="D31" s="91"/>
      <c r="E31" s="91"/>
      <c r="F31" s="89">
        <f t="shared" si="1"/>
        <v>0</v>
      </c>
      <c r="G31" s="56"/>
      <c r="H31" s="91"/>
      <c r="I31" s="91"/>
      <c r="J31" s="91"/>
      <c r="K31" s="91"/>
      <c r="L31" s="56"/>
      <c r="M31" s="91"/>
      <c r="N31" s="91"/>
      <c r="O31" s="91"/>
      <c r="P31" s="91"/>
      <c r="Q31" s="60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>
      <c r="A32" s="91"/>
      <c r="B32" s="91"/>
      <c r="C32" s="105"/>
      <c r="D32" s="91"/>
      <c r="E32" s="91"/>
      <c r="F32" s="89">
        <f t="shared" si="1"/>
        <v>0</v>
      </c>
      <c r="G32" s="56"/>
      <c r="H32" s="91"/>
      <c r="I32" s="91"/>
      <c r="J32" s="91"/>
      <c r="K32" s="91"/>
      <c r="L32" s="56"/>
      <c r="M32" s="91"/>
      <c r="N32" s="91"/>
      <c r="O32" s="91"/>
      <c r="P32" s="91"/>
      <c r="Q32" s="60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>
      <c r="A33" s="91"/>
      <c r="B33" s="91"/>
      <c r="C33" s="105"/>
      <c r="D33" s="91"/>
      <c r="E33" s="91"/>
      <c r="F33" s="89">
        <f t="shared" si="1"/>
        <v>0</v>
      </c>
      <c r="G33" s="56"/>
      <c r="H33" s="91"/>
      <c r="I33" s="91"/>
      <c r="J33" s="91"/>
      <c r="K33" s="91"/>
      <c r="L33" s="56"/>
      <c r="M33" s="91"/>
      <c r="N33" s="91"/>
      <c r="O33" s="91"/>
      <c r="P33" s="91"/>
      <c r="Q33" s="60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>
      <c r="A34" s="91"/>
      <c r="B34" s="91"/>
      <c r="C34" s="105"/>
      <c r="D34" s="91"/>
      <c r="E34" s="91"/>
      <c r="F34" s="89">
        <f t="shared" si="1"/>
        <v>0</v>
      </c>
      <c r="G34" s="56"/>
      <c r="H34" s="91"/>
      <c r="I34" s="91"/>
      <c r="J34" s="91"/>
      <c r="K34" s="91"/>
      <c r="L34" s="56"/>
      <c r="M34" s="91"/>
      <c r="N34" s="91"/>
      <c r="O34" s="91"/>
      <c r="P34" s="91"/>
      <c r="Q34" s="60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>
      <c r="A35" s="91"/>
      <c r="B35" s="91"/>
      <c r="C35" s="105"/>
      <c r="D35" s="91"/>
      <c r="E35" s="91"/>
      <c r="F35" s="89">
        <f t="shared" si="1"/>
        <v>0</v>
      </c>
      <c r="G35" s="56"/>
      <c r="H35" s="91"/>
      <c r="I35" s="91"/>
      <c r="J35" s="91"/>
      <c r="K35" s="91"/>
      <c r="L35" s="56"/>
      <c r="M35" s="91"/>
      <c r="N35" s="91"/>
      <c r="O35" s="91"/>
      <c r="P35" s="91"/>
      <c r="Q35" s="60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>
      <c r="A36" s="91"/>
      <c r="B36" s="91"/>
      <c r="C36" s="105"/>
      <c r="D36" s="91"/>
      <c r="E36" s="91"/>
      <c r="F36" s="89">
        <f t="shared" si="1"/>
        <v>0</v>
      </c>
      <c r="G36" s="56"/>
      <c r="H36" s="91"/>
      <c r="I36" s="91"/>
      <c r="J36" s="91"/>
      <c r="K36" s="91"/>
      <c r="L36" s="56"/>
      <c r="M36" s="91"/>
      <c r="N36" s="91"/>
      <c r="O36" s="91"/>
      <c r="P36" s="91"/>
      <c r="Q36" s="60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>
      <c r="A37" s="91"/>
      <c r="B37" s="91"/>
      <c r="C37" s="105"/>
      <c r="D37" s="91"/>
      <c r="E37" s="91"/>
      <c r="F37" s="89">
        <f t="shared" si="1"/>
        <v>0</v>
      </c>
      <c r="G37" s="56"/>
      <c r="H37" s="91"/>
      <c r="I37" s="91"/>
      <c r="J37" s="91"/>
      <c r="K37" s="91"/>
      <c r="L37" s="56"/>
      <c r="M37" s="91"/>
      <c r="N37" s="91"/>
      <c r="O37" s="91"/>
      <c r="P37" s="91"/>
      <c r="Q37" s="60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>
      <c r="A38" s="91"/>
      <c r="B38" s="91"/>
      <c r="C38" s="105"/>
      <c r="D38" s="91"/>
      <c r="E38" s="91"/>
      <c r="F38" s="89">
        <f t="shared" si="1"/>
        <v>0</v>
      </c>
      <c r="G38" s="56"/>
      <c r="H38" s="91"/>
      <c r="I38" s="91"/>
      <c r="J38" s="91"/>
      <c r="K38" s="91"/>
      <c r="L38" s="56"/>
      <c r="M38" s="91"/>
      <c r="N38" s="91"/>
      <c r="O38" s="91"/>
      <c r="P38" s="91"/>
      <c r="Q38" s="60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>
      <c r="A39" s="91"/>
      <c r="B39" s="91"/>
      <c r="C39" s="105"/>
      <c r="D39" s="91"/>
      <c r="E39" s="91"/>
      <c r="F39" s="89">
        <f t="shared" si="1"/>
        <v>0</v>
      </c>
      <c r="G39" s="56"/>
      <c r="H39" s="91"/>
      <c r="I39" s="91"/>
      <c r="J39" s="91"/>
      <c r="K39" s="91"/>
      <c r="L39" s="56"/>
      <c r="M39" s="91"/>
      <c r="N39" s="91"/>
      <c r="O39" s="91"/>
      <c r="P39" s="91"/>
      <c r="Q39" s="60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>
      <c r="A40" s="91"/>
      <c r="B40" s="91"/>
      <c r="C40" s="105"/>
      <c r="D40" s="91"/>
      <c r="E40" s="91"/>
      <c r="F40" s="89">
        <f t="shared" si="1"/>
        <v>0</v>
      </c>
      <c r="G40" s="56"/>
      <c r="H40" s="91"/>
      <c r="I40" s="91"/>
      <c r="J40" s="91"/>
      <c r="K40" s="91"/>
      <c r="L40" s="56"/>
      <c r="M40" s="91"/>
      <c r="N40" s="91"/>
      <c r="O40" s="91"/>
      <c r="P40" s="91"/>
      <c r="Q40" s="60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>
      <c r="A41" s="91"/>
      <c r="B41" s="91"/>
      <c r="C41" s="105"/>
      <c r="D41" s="91"/>
      <c r="E41" s="91"/>
      <c r="F41" s="89">
        <f t="shared" si="1"/>
        <v>0</v>
      </c>
      <c r="G41" s="56"/>
      <c r="H41" s="91"/>
      <c r="I41" s="91"/>
      <c r="J41" s="91"/>
      <c r="K41" s="91"/>
      <c r="L41" s="56"/>
      <c r="M41" s="91"/>
      <c r="N41" s="91"/>
      <c r="O41" s="91"/>
      <c r="P41" s="91"/>
      <c r="Q41" s="60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>
      <c r="A42" s="91"/>
      <c r="B42" s="91"/>
      <c r="C42" s="105"/>
      <c r="D42" s="91"/>
      <c r="E42" s="91"/>
      <c r="F42" s="89">
        <f t="shared" si="1"/>
        <v>0</v>
      </c>
      <c r="G42" s="56"/>
      <c r="H42" s="91"/>
      <c r="I42" s="91"/>
      <c r="J42" s="91"/>
      <c r="K42" s="91"/>
      <c r="L42" s="56"/>
      <c r="M42" s="91"/>
      <c r="N42" s="91"/>
      <c r="O42" s="91"/>
      <c r="P42" s="91"/>
      <c r="Q42" s="60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>
      <c r="A43" s="91"/>
      <c r="B43" s="91"/>
      <c r="C43" s="105"/>
      <c r="D43" s="91"/>
      <c r="E43" s="91"/>
      <c r="F43" s="89">
        <f t="shared" si="1"/>
        <v>0</v>
      </c>
      <c r="G43" s="56"/>
      <c r="H43" s="91"/>
      <c r="I43" s="91"/>
      <c r="J43" s="91"/>
      <c r="K43" s="91"/>
      <c r="L43" s="56"/>
      <c r="M43" s="91"/>
      <c r="N43" s="91"/>
      <c r="O43" s="91"/>
      <c r="P43" s="91"/>
      <c r="Q43" s="60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>
      <c r="A44" s="91"/>
      <c r="B44" s="91"/>
      <c r="C44" s="105"/>
      <c r="D44" s="91"/>
      <c r="E44" s="91"/>
      <c r="F44" s="89">
        <f t="shared" si="1"/>
        <v>0</v>
      </c>
      <c r="G44" s="56"/>
      <c r="H44" s="91"/>
      <c r="I44" s="91"/>
      <c r="J44" s="91"/>
      <c r="K44" s="91"/>
      <c r="L44" s="56"/>
      <c r="M44" s="91"/>
      <c r="N44" s="91"/>
      <c r="O44" s="91"/>
      <c r="P44" s="91"/>
      <c r="Q44" s="60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>
      <c r="A45" s="91"/>
      <c r="B45" s="91"/>
      <c r="C45" s="105"/>
      <c r="D45" s="91"/>
      <c r="E45" s="91"/>
      <c r="F45" s="89">
        <f t="shared" si="1"/>
        <v>0</v>
      </c>
      <c r="G45" s="56"/>
      <c r="H45" s="91"/>
      <c r="I45" s="91"/>
      <c r="J45" s="91"/>
      <c r="K45" s="91"/>
      <c r="L45" s="56"/>
      <c r="M45" s="91"/>
      <c r="N45" s="91"/>
      <c r="O45" s="91"/>
      <c r="P45" s="91"/>
      <c r="Q45" s="60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>
      <c r="A46" s="91"/>
      <c r="B46" s="91"/>
      <c r="C46" s="105"/>
      <c r="D46" s="91"/>
      <c r="E46" s="91"/>
      <c r="F46" s="89">
        <f t="shared" si="1"/>
        <v>0</v>
      </c>
      <c r="G46" s="56"/>
      <c r="H46" s="91"/>
      <c r="I46" s="91"/>
      <c r="J46" s="91"/>
      <c r="K46" s="91"/>
      <c r="L46" s="56"/>
      <c r="M46" s="91"/>
      <c r="N46" s="91"/>
      <c r="O46" s="91"/>
      <c r="P46" s="91"/>
      <c r="Q46" s="60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>
      <c r="A47" s="91"/>
      <c r="B47" s="91"/>
      <c r="C47" s="105"/>
      <c r="D47" s="91"/>
      <c r="E47" s="91"/>
      <c r="F47" s="89">
        <f t="shared" si="1"/>
        <v>0</v>
      </c>
      <c r="G47" s="56"/>
      <c r="H47" s="91"/>
      <c r="I47" s="91"/>
      <c r="J47" s="91"/>
      <c r="K47" s="91"/>
      <c r="L47" s="56"/>
      <c r="M47" s="91"/>
      <c r="N47" s="91"/>
      <c r="O47" s="91"/>
      <c r="P47" s="91"/>
      <c r="Q47" s="60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>
      <c r="A48" s="91"/>
      <c r="B48" s="91"/>
      <c r="C48" s="105"/>
      <c r="D48" s="91"/>
      <c r="E48" s="91"/>
      <c r="F48" s="89">
        <f t="shared" si="1"/>
        <v>0</v>
      </c>
      <c r="G48" s="56"/>
      <c r="H48" s="91"/>
      <c r="I48" s="91"/>
      <c r="J48" s="91"/>
      <c r="K48" s="91"/>
      <c r="L48" s="56"/>
      <c r="M48" s="91"/>
      <c r="N48" s="91"/>
      <c r="O48" s="91"/>
      <c r="P48" s="91"/>
      <c r="Q48" s="60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>
      <c r="A49" s="91"/>
      <c r="B49" s="91"/>
      <c r="C49" s="105"/>
      <c r="D49" s="91"/>
      <c r="E49" s="91"/>
      <c r="F49" s="89">
        <f t="shared" si="1"/>
        <v>0</v>
      </c>
      <c r="G49" s="56"/>
      <c r="H49" s="91"/>
      <c r="I49" s="91"/>
      <c r="J49" s="91"/>
      <c r="K49" s="91"/>
      <c r="L49" s="56"/>
      <c r="M49" s="91"/>
      <c r="N49" s="91"/>
      <c r="O49" s="91"/>
      <c r="P49" s="91"/>
      <c r="Q49" s="60"/>
      <c r="R49" s="91"/>
      <c r="S49" s="91"/>
      <c r="T49" s="91"/>
      <c r="U49" s="91"/>
      <c r="V49" s="91"/>
      <c r="W49" s="91"/>
      <c r="X49" s="91"/>
      <c r="Y49" s="91"/>
      <c r="Z49" s="91"/>
      <c r="AA49" s="91"/>
    </row>
    <row r="50">
      <c r="A50" s="91"/>
      <c r="B50" s="91"/>
      <c r="C50" s="105"/>
      <c r="D50" s="91"/>
      <c r="E50" s="91"/>
      <c r="F50" s="89">
        <f t="shared" si="1"/>
        <v>0</v>
      </c>
      <c r="G50" s="56"/>
      <c r="H50" s="91"/>
      <c r="I50" s="91"/>
      <c r="J50" s="91"/>
      <c r="K50" s="91"/>
      <c r="L50" s="56"/>
      <c r="M50" s="91"/>
      <c r="N50" s="91"/>
      <c r="O50" s="91"/>
      <c r="P50" s="91"/>
      <c r="Q50" s="60"/>
      <c r="R50" s="91"/>
      <c r="S50" s="91"/>
      <c r="T50" s="91"/>
      <c r="U50" s="91"/>
      <c r="V50" s="91"/>
      <c r="W50" s="91"/>
      <c r="X50" s="91"/>
      <c r="Y50" s="91"/>
      <c r="Z50" s="91"/>
      <c r="AA50" s="91"/>
    </row>
    <row r="51">
      <c r="A51" s="91"/>
      <c r="B51" s="91"/>
      <c r="C51" s="105"/>
      <c r="D51" s="91"/>
      <c r="E51" s="91"/>
      <c r="F51" s="89">
        <f t="shared" si="1"/>
        <v>0</v>
      </c>
      <c r="G51" s="56"/>
      <c r="H51" s="91"/>
      <c r="I51" s="91"/>
      <c r="J51" s="91"/>
      <c r="K51" s="91"/>
      <c r="L51" s="56"/>
      <c r="M51" s="91"/>
      <c r="N51" s="91"/>
      <c r="O51" s="91"/>
      <c r="P51" s="91"/>
      <c r="Q51" s="60"/>
      <c r="R51" s="91"/>
      <c r="S51" s="91"/>
      <c r="T51" s="91"/>
      <c r="U51" s="91"/>
      <c r="V51" s="91"/>
      <c r="W51" s="91"/>
      <c r="X51" s="91"/>
      <c r="Y51" s="91"/>
      <c r="Z51" s="91"/>
      <c r="AA51" s="91"/>
    </row>
    <row r="52">
      <c r="A52" s="91"/>
      <c r="B52" s="91"/>
      <c r="C52" s="105"/>
      <c r="D52" s="91"/>
      <c r="E52" s="91"/>
      <c r="F52" s="89">
        <f t="shared" si="1"/>
        <v>0</v>
      </c>
      <c r="G52" s="56"/>
      <c r="H52" s="91"/>
      <c r="I52" s="91"/>
      <c r="J52" s="91"/>
      <c r="K52" s="91"/>
      <c r="L52" s="56"/>
      <c r="M52" s="91"/>
      <c r="N52" s="91"/>
      <c r="O52" s="91"/>
      <c r="P52" s="91"/>
      <c r="Q52" s="60"/>
      <c r="R52" s="91"/>
      <c r="S52" s="91"/>
      <c r="T52" s="91"/>
      <c r="U52" s="91"/>
      <c r="V52" s="91"/>
      <c r="W52" s="91"/>
      <c r="X52" s="91"/>
      <c r="Y52" s="91"/>
      <c r="Z52" s="91"/>
      <c r="AA52" s="91"/>
    </row>
    <row r="53">
      <c r="A53" s="91"/>
      <c r="B53" s="91"/>
      <c r="C53" s="105"/>
      <c r="D53" s="91"/>
      <c r="E53" s="91"/>
      <c r="F53" s="89">
        <f t="shared" si="1"/>
        <v>0</v>
      </c>
      <c r="G53" s="56"/>
      <c r="H53" s="91"/>
      <c r="I53" s="91"/>
      <c r="J53" s="91"/>
      <c r="K53" s="91"/>
      <c r="L53" s="56"/>
      <c r="M53" s="91"/>
      <c r="N53" s="91"/>
      <c r="O53" s="91"/>
      <c r="P53" s="91"/>
      <c r="Q53" s="60"/>
      <c r="R53" s="91"/>
      <c r="S53" s="91"/>
      <c r="T53" s="91"/>
      <c r="U53" s="91"/>
      <c r="V53" s="91"/>
      <c r="W53" s="91"/>
      <c r="X53" s="91"/>
      <c r="Y53" s="91"/>
      <c r="Z53" s="91"/>
      <c r="AA53" s="91"/>
    </row>
    <row r="54">
      <c r="A54" s="91"/>
      <c r="B54" s="91"/>
      <c r="C54" s="105"/>
      <c r="D54" s="91"/>
      <c r="E54" s="91"/>
      <c r="F54" s="89">
        <f t="shared" si="1"/>
        <v>0</v>
      </c>
      <c r="G54" s="56"/>
      <c r="H54" s="91"/>
      <c r="I54" s="91"/>
      <c r="J54" s="91"/>
      <c r="K54" s="91"/>
      <c r="L54" s="56"/>
      <c r="M54" s="91"/>
      <c r="N54" s="91"/>
      <c r="O54" s="91"/>
      <c r="P54" s="91"/>
      <c r="Q54" s="60"/>
      <c r="R54" s="91"/>
      <c r="S54" s="91"/>
      <c r="T54" s="91"/>
      <c r="U54" s="91"/>
      <c r="V54" s="91"/>
      <c r="W54" s="91"/>
      <c r="X54" s="91"/>
      <c r="Y54" s="91"/>
      <c r="Z54" s="91"/>
      <c r="AA54" s="91"/>
    </row>
  </sheetData>
  <mergeCells count="6">
    <mergeCell ref="D1:E1"/>
    <mergeCell ref="A2:B3"/>
    <mergeCell ref="D2:F2"/>
    <mergeCell ref="H2:K2"/>
    <mergeCell ref="M2:P2"/>
    <mergeCell ref="R2:AA2"/>
  </mergeCells>
  <drawing r:id="rId1"/>
</worksheet>
</file>